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0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RIJAN/Web stranica/"/>
    </mc:Choice>
  </mc:AlternateContent>
  <xr:revisionPtr revIDLastSave="0" documentId="8_{97D4C7E9-C66C-E04D-A027-7138A8BA5962}" xr6:coauthVersionLast="47" xr6:coauthVersionMax="47" xr10:uidLastSave="{00000000-0000-0000-0000-000000000000}"/>
  <bookViews>
    <workbookView xWindow="0" yWindow="500" windowWidth="28800" windowHeight="16020"/>
  </bookViews>
  <sheets>
    <sheet name="SAŽETAK" sheetId="1" r:id="rId1"/>
    <sheet name="_Račun_prihoda_i_rashoda" sheetId="2" r:id="rId2"/>
    <sheet name="Rashodi_prema_funkcijskoj_kl" sheetId="3" r:id="rId3"/>
    <sheet name="Račun_financiranja" sheetId="4" r:id="rId4"/>
    <sheet name="POSEBNI_DIO" sheetId="5" r:id="rId5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7" i="5" l="1"/>
  <c r="M87" i="5"/>
  <c r="L87" i="5"/>
  <c r="K87" i="5"/>
  <c r="J87" i="5"/>
  <c r="I87" i="5"/>
  <c r="H87" i="5"/>
  <c r="G87" i="5"/>
  <c r="N80" i="5"/>
  <c r="M80" i="5"/>
  <c r="L80" i="5"/>
  <c r="K80" i="5"/>
  <c r="J80" i="5"/>
  <c r="I80" i="5"/>
  <c r="H80" i="5"/>
  <c r="G80" i="5"/>
  <c r="N73" i="5"/>
  <c r="M73" i="5"/>
  <c r="L73" i="5"/>
  <c r="K73" i="5"/>
  <c r="J73" i="5"/>
  <c r="I73" i="5"/>
  <c r="H73" i="5"/>
  <c r="G73" i="5"/>
  <c r="N57" i="5"/>
  <c r="M57" i="5"/>
  <c r="L57" i="5"/>
  <c r="K57" i="5"/>
  <c r="J57" i="5"/>
  <c r="I57" i="5"/>
  <c r="H57" i="5"/>
  <c r="G57" i="5"/>
  <c r="N50" i="5"/>
  <c r="M50" i="5"/>
  <c r="L50" i="5"/>
  <c r="K50" i="5"/>
  <c r="J50" i="5"/>
  <c r="I50" i="5"/>
  <c r="H50" i="5"/>
  <c r="G50" i="5"/>
  <c r="N46" i="5"/>
  <c r="M46" i="5"/>
  <c r="L46" i="5"/>
  <c r="K46" i="5"/>
  <c r="J46" i="5"/>
  <c r="I46" i="5"/>
  <c r="H46" i="5"/>
  <c r="G46" i="5"/>
  <c r="N45" i="5"/>
  <c r="M45" i="5"/>
  <c r="L45" i="5"/>
  <c r="K45" i="5"/>
  <c r="J45" i="5"/>
  <c r="I45" i="5"/>
  <c r="H45" i="5"/>
  <c r="G45" i="5"/>
  <c r="N44" i="5"/>
  <c r="M44" i="5"/>
  <c r="L44" i="5"/>
  <c r="K44" i="5"/>
  <c r="J44" i="5"/>
  <c r="I44" i="5"/>
  <c r="H44" i="5"/>
  <c r="G44" i="5"/>
  <c r="N43" i="5"/>
  <c r="M43" i="5"/>
  <c r="L43" i="5"/>
  <c r="K43" i="5"/>
  <c r="J43" i="5"/>
  <c r="I43" i="5"/>
  <c r="H43" i="5"/>
  <c r="G43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F20" i="5"/>
  <c r="E20" i="5"/>
  <c r="E19" i="5"/>
  <c r="E18" i="5"/>
  <c r="E17" i="5"/>
  <c r="E16" i="5"/>
  <c r="E15" i="5"/>
  <c r="E14" i="5"/>
  <c r="F13" i="5"/>
  <c r="E13" i="5"/>
  <c r="E12" i="5"/>
  <c r="E9" i="5" s="1"/>
  <c r="E11" i="5"/>
  <c r="E10" i="5"/>
  <c r="F9" i="5"/>
  <c r="F8" i="5"/>
  <c r="E8" i="5"/>
  <c r="F7" i="5"/>
  <c r="F6" i="5" s="1"/>
  <c r="E7" i="5"/>
  <c r="E6" i="5" s="1"/>
  <c r="B12" i="3"/>
  <c r="B11" i="3"/>
  <c r="B10" i="3"/>
  <c r="E40" i="2"/>
  <c r="E39" i="2"/>
  <c r="E34" i="2" s="1"/>
  <c r="E38" i="2"/>
  <c r="E35" i="2" s="1"/>
  <c r="E37" i="2"/>
  <c r="E36" i="2"/>
  <c r="N35" i="2"/>
  <c r="M35" i="2"/>
  <c r="L35" i="2"/>
  <c r="K35" i="2"/>
  <c r="J35" i="2"/>
  <c r="I35" i="2"/>
  <c r="H35" i="2"/>
  <c r="G35" i="2"/>
  <c r="F35" i="2"/>
  <c r="N34" i="2"/>
  <c r="M34" i="2"/>
  <c r="L34" i="2"/>
  <c r="K34" i="2"/>
  <c r="J34" i="2"/>
  <c r="I34" i="2"/>
  <c r="H34" i="2"/>
  <c r="G34" i="2"/>
  <c r="F34" i="2"/>
  <c r="E33" i="2"/>
  <c r="E32" i="2"/>
  <c r="E29" i="2"/>
  <c r="N28" i="2"/>
  <c r="M28" i="2"/>
  <c r="L28" i="2"/>
  <c r="K28" i="2"/>
  <c r="J28" i="2"/>
  <c r="J25" i="2" s="1"/>
  <c r="I28" i="2"/>
  <c r="I25" i="2" s="1"/>
  <c r="H28" i="2"/>
  <c r="H25" i="2" s="1"/>
  <c r="G28" i="2"/>
  <c r="F28" i="2"/>
  <c r="E28" i="2"/>
  <c r="E27" i="2"/>
  <c r="E26" i="2"/>
  <c r="N25" i="2"/>
  <c r="M25" i="2"/>
  <c r="L25" i="2"/>
  <c r="K25" i="2"/>
  <c r="G25" i="2"/>
  <c r="F25" i="2"/>
  <c r="E25" i="2"/>
  <c r="E20" i="2"/>
  <c r="E19" i="2"/>
  <c r="E18" i="2"/>
  <c r="E17" i="2"/>
  <c r="E16" i="2"/>
  <c r="E15" i="2"/>
  <c r="E13" i="2"/>
  <c r="E12" i="2"/>
  <c r="E11" i="2" s="1"/>
  <c r="E10" i="2" s="1"/>
  <c r="N11" i="2"/>
  <c r="N10" i="2" s="1"/>
  <c r="M11" i="2"/>
  <c r="L11" i="2"/>
  <c r="K11" i="2"/>
  <c r="K10" i="2" s="1"/>
  <c r="J11" i="2"/>
  <c r="I11" i="2"/>
  <c r="H11" i="2"/>
  <c r="G11" i="2"/>
  <c r="G10" i="2" s="1"/>
  <c r="F11" i="2"/>
  <c r="F10" i="2" s="1"/>
  <c r="M10" i="2"/>
  <c r="L10" i="2"/>
  <c r="J10" i="2"/>
  <c r="I10" i="2"/>
  <c r="H10" i="2"/>
  <c r="O11" i="1"/>
  <c r="N11" i="1"/>
  <c r="N14" i="1" s="1"/>
  <c r="N30" i="1" s="1"/>
  <c r="M11" i="1"/>
  <c r="L11" i="1"/>
  <c r="K11" i="1"/>
  <c r="J11" i="1"/>
  <c r="I11" i="1"/>
  <c r="H11" i="1"/>
  <c r="G11" i="1"/>
  <c r="F11" i="1"/>
  <c r="F14" i="1" s="1"/>
  <c r="F30" i="1" s="1"/>
  <c r="O8" i="1"/>
  <c r="O14" i="1" s="1"/>
  <c r="O30" i="1" s="1"/>
  <c r="N8" i="1"/>
  <c r="M8" i="1"/>
  <c r="M14" i="1" s="1"/>
  <c r="M30" i="1" s="1"/>
  <c r="L8" i="1"/>
  <c r="L14" i="1" s="1"/>
  <c r="L30" i="1" s="1"/>
  <c r="K8" i="1"/>
  <c r="K14" i="1" s="1"/>
  <c r="K30" i="1" s="1"/>
  <c r="J8" i="1"/>
  <c r="J14" i="1" s="1"/>
  <c r="J30" i="1" s="1"/>
  <c r="I8" i="1"/>
  <c r="I14" i="1" s="1"/>
  <c r="I30" i="1" s="1"/>
  <c r="H8" i="1"/>
  <c r="H14" i="1" s="1"/>
  <c r="H30" i="1" s="1"/>
  <c r="G8" i="1"/>
  <c r="G14" i="1" s="1"/>
  <c r="G30" i="1" s="1"/>
  <c r="F8" i="1"/>
</calcChain>
</file>

<file path=xl/sharedStrings.xml><?xml version="1.0" encoding="utf-8"?>
<sst xmlns="http://schemas.openxmlformats.org/spreadsheetml/2006/main" count="310" uniqueCount="109">
  <si>
    <t>FINANCIJSKI PLAN PRORAČUNSKOG KORISNIKA JEDINICE LOKALNE I PODRUČNE (REGIONALNE) SAMOUPRAVE
ZA 2023. I PROJEKCIJA ZA 2024. I 2025. GODINU</t>
  </si>
  <si>
    <t>I. OPĆI DIO</t>
  </si>
  <si>
    <t>A) SAŽETAK RAČUNA PRIHODA I RASHODA</t>
  </si>
  <si>
    <t>EUR/KN*</t>
  </si>
  <si>
    <t>Izvršenje 2021.**</t>
  </si>
  <si>
    <t>Plan 2022.**</t>
  </si>
  <si>
    <t>Plan za 2023.</t>
  </si>
  <si>
    <t>Projekcija
za 2024.</t>
  </si>
  <si>
    <t>Projekcija
za 2025.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</si>
  <si>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</si>
  <si>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</si>
  <si>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</si>
  <si>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</si>
  <si>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</si>
  <si>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</si>
  <si>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</si>
  <si>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</si>
  <si>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Izvršenje 2021.</t>
  </si>
  <si>
    <t>Plan 2022.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</si>
  <si>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</si>
  <si>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</si>
  <si>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</si>
  <si>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</si>
  <si>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</si>
  <si>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</si>
  <si>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</si>
  <si>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rgb="FF000000"/>
        <rFont val="Arial"/>
        <family val="2"/>
      </rPr>
      <t>u kunama i u eurima</t>
    </r>
    <r>
      <rPr>
        <b/>
        <i/>
        <sz val="9"/>
        <color rgb="FF000000"/>
        <rFont val="Arial"/>
        <family val="2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</si>
  <si>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</si>
  <si>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</si>
  <si>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Potpis ovlaštene osobe korisnika</t>
  </si>
  <si>
    <t>Proračuna</t>
  </si>
  <si>
    <t>Ravnateljica :Ivana Nikolić, prof./dipl. knjižničar</t>
  </si>
  <si>
    <t>A. RAČUN PRIHODA I RASHODA</t>
  </si>
  <si>
    <t>Razred</t>
  </si>
  <si>
    <t>Skupina</t>
  </si>
  <si>
    <t>Izvor</t>
  </si>
  <si>
    <t>Naziv prihoda</t>
  </si>
  <si>
    <t>Izvršenje 2021. EUR</t>
  </si>
  <si>
    <t>Izvršenje 2021. KN</t>
  </si>
  <si>
    <t>Plan 2022. EUR</t>
  </si>
  <si>
    <t>Plan 2022. KN</t>
  </si>
  <si>
    <t>Plan 2023. EUR</t>
  </si>
  <si>
    <t>Plan 2023. KN</t>
  </si>
  <si>
    <t>Projekcija
za 2024. EUR</t>
  </si>
  <si>
    <t>Projekcija
za 2024. KN</t>
  </si>
  <si>
    <t>Projekcija
za 2025. EUR</t>
  </si>
  <si>
    <t>Projekcija
za 2025. KN</t>
  </si>
  <si>
    <t>Prihodi poslovanja</t>
  </si>
  <si>
    <t>Pomoći iz inozemstva i od subjekata unutar općeg proračuna</t>
  </si>
  <si>
    <t>5.5.</t>
  </si>
  <si>
    <t>Pomoći iz državnog proračuna</t>
  </si>
  <si>
    <t>5.6.</t>
  </si>
  <si>
    <t>Pomoći iz županijskog proračuna</t>
  </si>
  <si>
    <t>5.7.</t>
  </si>
  <si>
    <t>Pomoći Turističke zajednice</t>
  </si>
  <si>
    <t>Prihodi od imovine</t>
  </si>
  <si>
    <t>1.4.</t>
  </si>
  <si>
    <t>PRIHODI OD KAMATA</t>
  </si>
  <si>
    <t>Prihodi od upravnih i administrativnih pristojbi, pristojbi po posebnim propisima i naknada</t>
  </si>
  <si>
    <t>1.5.</t>
  </si>
  <si>
    <t>PRIHODI OD ČLANARINA</t>
  </si>
  <si>
    <t>Prihodi iz nadležnog proračuna i od HZZO-a temeljem ugovornih obveza</t>
  </si>
  <si>
    <t>1.1.</t>
  </si>
  <si>
    <t>OPĆI PRIHODI I PRIMICI - GRADSKI PRORAČUN</t>
  </si>
  <si>
    <t>RASHODI POSLOVANJA</t>
  </si>
  <si>
    <t>Naziv rashoda</t>
  </si>
  <si>
    <t>Rashodi poslovanja</t>
  </si>
  <si>
    <t>Rashodi za zaposlene</t>
  </si>
  <si>
    <t>Materijalni rashodi</t>
  </si>
  <si>
    <t>Financijski rashodi</t>
  </si>
  <si>
    <t>Rashodi za nabavu nefinancijske imovine</t>
  </si>
  <si>
    <t>Rashodi za nabavu proizvedene dugotrajne imovine</t>
  </si>
  <si>
    <t>Napomena: Iznosi u stupcima Izvršenje 2021. i Plan 2022. preračunavaju se iz kuna u eure prema fiksnom tečaju konverzije (1 EUR=7,53450 kuna) i po pravilima za preračunavanje i zaokruživanje.</t>
  </si>
  <si>
    <t>RASHODI PREMA FUNKCIJSKOJ KLASIFIKACIJI</t>
  </si>
  <si>
    <t>BROJČANA OZNAKA I NAZIV</t>
  </si>
  <si>
    <t>UKUPNI RASHODI</t>
  </si>
  <si>
    <t>08 Rekreacija, kultura i religija</t>
  </si>
  <si>
    <t>082 Službe kulture</t>
  </si>
  <si>
    <t>B. RAČUN FINANCIRANJA</t>
  </si>
  <si>
    <t>Naziv</t>
  </si>
  <si>
    <t>Primici od financijske imovine i zaduživanja</t>
  </si>
  <si>
    <t>Izdaci za financijsku imovinu i otplate zajmova</t>
  </si>
  <si>
    <t>II. POSEBNI DIO</t>
  </si>
  <si>
    <t>Šifra</t>
  </si>
  <si>
    <t>PROGRAM 1000</t>
  </si>
  <si>
    <t>Djelatnost Knjižnice</t>
  </si>
  <si>
    <t>Aktivnost A100001</t>
  </si>
  <si>
    <t>Administrativno tehničko osoblje</t>
  </si>
  <si>
    <t>Izvor 1.1.</t>
  </si>
  <si>
    <t>Tekući projekt  T100001</t>
  </si>
  <si>
    <t>Nabava dugotrajne imovine</t>
  </si>
  <si>
    <t>Izvor 5.5.</t>
  </si>
  <si>
    <t>Tekući projekt  T100002</t>
  </si>
  <si>
    <t>Nabava knjiga</t>
  </si>
  <si>
    <t>Izvor 1.4.</t>
  </si>
  <si>
    <t>Izvor 1.5.</t>
  </si>
  <si>
    <t>Izvor 5.6.</t>
  </si>
  <si>
    <t>Tekući projekt  T100003</t>
  </si>
  <si>
    <t>Mjesec hrvatske knjige</t>
  </si>
  <si>
    <t>PROGRAM 2041</t>
  </si>
  <si>
    <t>Aktivnost A204101</t>
  </si>
  <si>
    <t>Tekući projekt  T204101</t>
  </si>
  <si>
    <t>Tekući projekt  T204102</t>
  </si>
  <si>
    <t>Tekući projekt  T204103</t>
  </si>
  <si>
    <t>Tekući projekt  T204104</t>
  </si>
  <si>
    <t>MALO ŠOKAČKO SIJELO</t>
  </si>
  <si>
    <t>Tekući projekt  T204105</t>
  </si>
  <si>
    <t>OBILJEŽAVANJE DANA GRADA</t>
  </si>
  <si>
    <t>Izvor 5.7.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</si>
</sst>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-41A]General"/>
    <numFmt numFmtId="165" formatCode="#,##0.00&quot; &quot;[$€-401]&quot; &quot;;&quot;-&quot;#,##0.00&quot; &quot;[$€-401]&quot; &quot;;&quot; -&quot;#&quot; &quot;[$€-401]&quot; &quot;;@&quot; &quot;"/>
    <numFmt numFmtId="166" formatCode="#,##0.00&quot; &quot;[$kn-41A]&quot; &quot;;&quot;-&quot;#,##0.00&quot; &quot;[$kn-41A]&quot; &quot;;&quot; -&quot;#&quot; &quot;[$kn-41A]&quot; &quot;;@&quot; &quot;"/>
    <numFmt numFmtId="167" formatCode="#,##0.00&quot; kn &quot;;&quot;-&quot;#,##0.00&quot; kn &quot;;&quot; -&quot;#&quot; kn &quot;;@&quot; &quot;"/>
    <numFmt numFmtId="168" formatCode="[$-41A]#,##0"/>
    <numFmt numFmtId="169" formatCode="[$-41A]0"/>
    <numFmt numFmtId="170" formatCode="[$-41A]#,##0.00"/>
    <numFmt numFmtId="171" formatCode="#,##0.00&quot; &quot;[$kn-41A];[Red]&quot;-&quot;#,##0.00&quot; &quot;[$kn-41A]"/>
  </numFmts>
  <fonts count="16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i/>
      <sz val="9"/>
      <color rgb="FF000000"/>
      <name val="Arial"/>
      <family val="2"/>
    </font>
    <font>
      <b/>
      <i/>
      <u/>
      <sz val="9"/>
      <color rgb="FF000000"/>
      <name val="Arial"/>
      <family val="2"/>
    </font>
    <font>
      <sz val="12"/>
      <color rgb="FF000000"/>
      <name val="Times New Roman"/>
      <family val="1"/>
    </font>
    <font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EEBF7"/>
        <bgColor rgb="FFDEEBF7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7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71" fontId="3" fillId="0" borderId="0" applyBorder="0" applyProtection="0"/>
  </cellStyleXfs>
  <cellXfs count="89">
    <xf numFmtId="0" fontId="0" fillId="0" borderId="0" xfId="0"/>
    <xf numFmtId="164" fontId="1" fillId="0" borderId="0" xfId="2" applyFont="1" applyFill="1" applyAlignment="1"/>
    <xf numFmtId="164" fontId="5" fillId="0" borderId="0" xfId="2" applyFont="1" applyFill="1" applyAlignment="1">
      <alignment horizontal="center" vertical="center" wrapText="1"/>
    </xf>
    <xf numFmtId="164" fontId="6" fillId="0" borderId="0" xfId="2" applyFont="1" applyFill="1" applyAlignment="1">
      <alignment vertical="center" wrapText="1"/>
    </xf>
    <xf numFmtId="164" fontId="5" fillId="0" borderId="0" xfId="2" applyFont="1" applyFill="1" applyAlignment="1">
      <alignment horizontal="left" wrapText="1"/>
    </xf>
    <xf numFmtId="164" fontId="7" fillId="0" borderId="0" xfId="2" applyFont="1" applyFill="1" applyAlignment="1">
      <alignment wrapText="1"/>
    </xf>
    <xf numFmtId="164" fontId="5" fillId="0" borderId="1" xfId="2" applyFont="1" applyFill="1" applyBorder="1" applyAlignment="1">
      <alignment horizontal="center" vertical="center" wrapText="1"/>
    </xf>
    <xf numFmtId="164" fontId="8" fillId="0" borderId="1" xfId="2" applyFont="1" applyFill="1" applyBorder="1" applyAlignment="1">
      <alignment horizontal="center" vertical="center"/>
    </xf>
    <xf numFmtId="164" fontId="9" fillId="0" borderId="1" xfId="2" applyFont="1" applyFill="1" applyBorder="1" applyAlignment="1">
      <alignment horizontal="right" vertical="center"/>
    </xf>
    <xf numFmtId="164" fontId="10" fillId="0" borderId="2" xfId="2" applyFont="1" applyFill="1" applyBorder="1" applyAlignment="1">
      <alignment horizontal="left" wrapText="1"/>
    </xf>
    <xf numFmtId="164" fontId="10" fillId="0" borderId="3" xfId="2" applyFont="1" applyFill="1" applyBorder="1" applyAlignment="1">
      <alignment horizontal="left" wrapText="1"/>
    </xf>
    <xf numFmtId="164" fontId="10" fillId="0" borderId="3" xfId="2" applyFont="1" applyFill="1" applyBorder="1" applyAlignment="1">
      <alignment horizontal="center" wrapText="1"/>
    </xf>
    <xf numFmtId="164" fontId="10" fillId="0" borderId="3" xfId="2" applyFont="1" applyFill="1" applyBorder="1" applyAlignment="1">
      <alignment horizontal="left"/>
    </xf>
    <xf numFmtId="164" fontId="10" fillId="2" borderId="4" xfId="2" applyFont="1" applyFill="1" applyBorder="1" applyAlignment="1">
      <alignment horizontal="center" vertical="center" wrapText="1"/>
    </xf>
    <xf numFmtId="165" fontId="10" fillId="3" borderId="3" xfId="1" applyNumberFormat="1" applyFont="1" applyFill="1" applyBorder="1" applyAlignment="1">
      <alignment vertical="center"/>
    </xf>
    <xf numFmtId="166" fontId="10" fillId="3" borderId="3" xfId="2" applyNumberFormat="1" applyFont="1" applyFill="1" applyBorder="1" applyAlignment="1">
      <alignment vertical="center"/>
    </xf>
    <xf numFmtId="165" fontId="10" fillId="3" borderId="3" xfId="2" applyNumberFormat="1" applyFont="1" applyFill="1" applyBorder="1" applyAlignment="1">
      <alignment vertical="center"/>
    </xf>
    <xf numFmtId="167" fontId="10" fillId="3" borderId="3" xfId="1" applyFont="1" applyFill="1" applyBorder="1" applyAlignment="1">
      <alignment vertical="center"/>
    </xf>
    <xf numFmtId="165" fontId="10" fillId="0" borderId="3" xfId="1" applyNumberFormat="1" applyFont="1" applyFill="1" applyBorder="1" applyAlignment="1">
      <alignment vertical="center"/>
    </xf>
    <xf numFmtId="166" fontId="10" fillId="0" borderId="4" xfId="2" applyNumberFormat="1" applyFont="1" applyFill="1" applyBorder="1" applyAlignment="1">
      <alignment horizontal="right"/>
    </xf>
    <xf numFmtId="165" fontId="10" fillId="0" borderId="4" xfId="2" applyNumberFormat="1" applyFont="1" applyFill="1" applyBorder="1" applyAlignment="1">
      <alignment horizontal="right"/>
    </xf>
    <xf numFmtId="167" fontId="10" fillId="0" borderId="4" xfId="1" applyFont="1" applyFill="1" applyBorder="1" applyAlignment="1">
      <alignment horizontal="right"/>
    </xf>
    <xf numFmtId="166" fontId="10" fillId="0" borderId="4" xfId="1" applyNumberFormat="1" applyFont="1" applyFill="1" applyBorder="1" applyAlignment="1">
      <alignment horizontal="right"/>
    </xf>
    <xf numFmtId="164" fontId="10" fillId="3" borderId="2" xfId="2" applyFont="1" applyFill="1" applyBorder="1" applyAlignment="1">
      <alignment horizontal="left" vertical="center"/>
    </xf>
    <xf numFmtId="164" fontId="6" fillId="3" borderId="3" xfId="2" applyFont="1" applyFill="1" applyBorder="1" applyAlignment="1">
      <alignment vertical="center"/>
    </xf>
    <xf numFmtId="165" fontId="10" fillId="0" borderId="3" xfId="1" applyNumberFormat="1" applyFont="1" applyFill="1" applyBorder="1" applyAlignment="1">
      <alignment vertical="center" wrapText="1"/>
    </xf>
    <xf numFmtId="166" fontId="10" fillId="0" borderId="4" xfId="2" applyNumberFormat="1" applyFont="1" applyFill="1" applyBorder="1" applyAlignment="1">
      <alignment horizontal="right" wrapText="1"/>
    </xf>
    <xf numFmtId="165" fontId="10" fillId="3" borderId="3" xfId="1" applyNumberFormat="1" applyFont="1" applyFill="1" applyBorder="1" applyAlignment="1">
      <alignment vertical="center" wrapText="1"/>
    </xf>
    <xf numFmtId="166" fontId="10" fillId="3" borderId="3" xfId="2" applyNumberFormat="1" applyFont="1" applyFill="1" applyBorder="1" applyAlignment="1">
      <alignment vertical="center" wrapText="1"/>
    </xf>
    <xf numFmtId="165" fontId="10" fillId="3" borderId="3" xfId="2" applyNumberFormat="1" applyFont="1" applyFill="1" applyBorder="1" applyAlignment="1">
      <alignment vertical="center" wrapText="1"/>
    </xf>
    <xf numFmtId="167" fontId="10" fillId="3" borderId="3" xfId="1" applyFont="1" applyFill="1" applyBorder="1" applyAlignment="1">
      <alignment vertical="center" wrapText="1"/>
    </xf>
    <xf numFmtId="164" fontId="7" fillId="0" borderId="0" xfId="2" applyFont="1" applyFill="1" applyAlignment="1">
      <alignment horizontal="center" vertical="center" wrapText="1"/>
    </xf>
    <xf numFmtId="164" fontId="6" fillId="0" borderId="0" xfId="2" applyFont="1" applyFill="1" applyAlignment="1"/>
    <xf numFmtId="165" fontId="10" fillId="3" borderId="4" xfId="2" applyNumberFormat="1" applyFont="1" applyFill="1" applyBorder="1" applyAlignment="1">
      <alignment horizontal="right"/>
    </xf>
    <xf numFmtId="167" fontId="10" fillId="3" borderId="4" xfId="1" applyFont="1" applyFill="1" applyBorder="1" applyAlignment="1">
      <alignment horizontal="right"/>
    </xf>
    <xf numFmtId="164" fontId="6" fillId="0" borderId="3" xfId="2" applyFont="1" applyFill="1" applyBorder="1" applyAlignment="1">
      <alignment vertical="center" wrapText="1"/>
    </xf>
    <xf numFmtId="164" fontId="4" fillId="0" borderId="0" xfId="2" applyFont="1" applyFill="1" applyAlignment="1">
      <alignment horizontal="left" wrapText="1"/>
    </xf>
    <xf numFmtId="164" fontId="11" fillId="0" borderId="0" xfId="2" applyFont="1" applyFill="1" applyAlignment="1">
      <alignment wrapText="1"/>
    </xf>
    <xf numFmtId="168" fontId="4" fillId="0" borderId="0" xfId="2" applyNumberFormat="1" applyFont="1" applyFill="1" applyAlignment="1">
      <alignment horizontal="right"/>
    </xf>
    <xf numFmtId="0" fontId="14" fillId="0" borderId="0" xfId="0" applyFont="1" applyAlignment="1">
      <alignment horizontal="right" vertical="center"/>
    </xf>
    <xf numFmtId="0" fontId="14" fillId="0" borderId="0" xfId="0" applyFont="1"/>
    <xf numFmtId="164" fontId="4" fillId="0" borderId="0" xfId="2" applyFont="1" applyFill="1" applyAlignment="1">
      <alignment horizontal="center" vertical="center" wrapText="1"/>
    </xf>
    <xf numFmtId="164" fontId="10" fillId="3" borderId="2" xfId="2" applyFont="1" applyFill="1" applyBorder="1" applyAlignment="1">
      <alignment horizontal="left" vertical="center" wrapText="1"/>
    </xf>
    <xf numFmtId="164" fontId="10" fillId="0" borderId="2" xfId="2" applyFont="1" applyFill="1" applyBorder="1" applyAlignment="1">
      <alignment horizontal="left" vertical="center" wrapText="1"/>
    </xf>
    <xf numFmtId="164" fontId="10" fillId="0" borderId="2" xfId="2" applyFont="1" applyFill="1" applyBorder="1" applyAlignment="1">
      <alignment horizontal="left" vertical="center"/>
    </xf>
    <xf numFmtId="164" fontId="10" fillId="0" borderId="4" xfId="2" applyFont="1" applyFill="1" applyBorder="1" applyAlignment="1">
      <alignment horizontal="left" vertical="center" wrapText="1"/>
    </xf>
    <xf numFmtId="164" fontId="10" fillId="3" borderId="4" xfId="2" applyFont="1" applyFill="1" applyBorder="1" applyAlignment="1">
      <alignment horizontal="left" vertical="center" wrapText="1"/>
    </xf>
    <xf numFmtId="164" fontId="10" fillId="4" borderId="4" xfId="2" applyFont="1" applyFill="1" applyBorder="1" applyAlignment="1">
      <alignment horizontal="left" vertical="center" wrapText="1"/>
    </xf>
    <xf numFmtId="164" fontId="12" fillId="0" borderId="0" xfId="2" applyFont="1" applyFill="1" applyAlignment="1">
      <alignment wrapText="1"/>
    </xf>
    <xf numFmtId="164" fontId="10" fillId="4" borderId="4" xfId="2" applyFont="1" applyFill="1" applyBorder="1" applyAlignment="1">
      <alignment horizontal="center" vertical="center" wrapText="1"/>
    </xf>
    <xf numFmtId="164" fontId="10" fillId="4" borderId="5" xfId="2" applyFont="1" applyFill="1" applyBorder="1" applyAlignment="1">
      <alignment horizontal="center" vertical="center" wrapText="1"/>
    </xf>
    <xf numFmtId="164" fontId="10" fillId="2" borderId="4" xfId="2" applyFont="1" applyFill="1" applyBorder="1" applyAlignment="1">
      <alignment horizontal="left" vertical="center" wrapText="1"/>
    </xf>
    <xf numFmtId="165" fontId="6" fillId="2" borderId="5" xfId="2" applyNumberFormat="1" applyFont="1" applyFill="1" applyBorder="1" applyAlignment="1">
      <alignment horizontal="right"/>
    </xf>
    <xf numFmtId="166" fontId="6" fillId="2" borderId="5" xfId="2" applyNumberFormat="1" applyFont="1" applyFill="1" applyBorder="1" applyAlignment="1">
      <alignment horizontal="right"/>
    </xf>
    <xf numFmtId="167" fontId="6" fillId="2" borderId="5" xfId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4" fontId="6" fillId="2" borderId="4" xfId="2" applyFont="1" applyFill="1" applyBorder="1" applyAlignment="1">
      <alignment horizontal="left" vertical="center"/>
    </xf>
    <xf numFmtId="164" fontId="15" fillId="2" borderId="4" xfId="2" applyFont="1" applyFill="1" applyBorder="1" applyAlignment="1">
      <alignment horizontal="left" vertical="center"/>
    </xf>
    <xf numFmtId="164" fontId="6" fillId="2" borderId="4" xfId="2" applyFont="1" applyFill="1" applyBorder="1" applyAlignment="1">
      <alignment horizontal="left" vertical="center" wrapText="1"/>
    </xf>
    <xf numFmtId="169" fontId="15" fillId="2" borderId="4" xfId="2" applyNumberFormat="1" applyFont="1" applyFill="1" applyBorder="1" applyAlignment="1">
      <alignment horizontal="left" vertical="center"/>
    </xf>
    <xf numFmtId="164" fontId="15" fillId="2" borderId="4" xfId="2" applyFont="1" applyFill="1" applyBorder="1" applyAlignment="1">
      <alignment horizontal="left" vertical="center" wrapText="1"/>
    </xf>
    <xf numFmtId="165" fontId="6" fillId="2" borderId="5" xfId="2" applyNumberFormat="1" applyFont="1" applyFill="1" applyBorder="1" applyAlignment="1">
      <alignment horizontal="right" wrapText="1"/>
    </xf>
    <xf numFmtId="167" fontId="6" fillId="2" borderId="4" xfId="1" applyFont="1" applyFill="1" applyBorder="1" applyAlignment="1">
      <alignment horizontal="right"/>
    </xf>
    <xf numFmtId="165" fontId="6" fillId="2" borderId="4" xfId="2" applyNumberFormat="1" applyFont="1" applyFill="1" applyBorder="1" applyAlignment="1">
      <alignment horizontal="right"/>
    </xf>
    <xf numFmtId="165" fontId="6" fillId="2" borderId="4" xfId="1" applyNumberFormat="1" applyFont="1" applyFill="1" applyBorder="1" applyAlignment="1">
      <alignment horizontal="right"/>
    </xf>
    <xf numFmtId="170" fontId="1" fillId="0" borderId="0" xfId="2" applyNumberFormat="1" applyFont="1" applyFill="1" applyAlignment="1"/>
    <xf numFmtId="164" fontId="1" fillId="0" borderId="0" xfId="2" applyFont="1" applyFill="1" applyAlignment="1">
      <alignment wrapText="1"/>
    </xf>
    <xf numFmtId="0" fontId="0" fillId="0" borderId="0" xfId="0" applyAlignment="1">
      <alignment wrapText="1"/>
    </xf>
    <xf numFmtId="166" fontId="6" fillId="2" borderId="4" xfId="2" applyNumberFormat="1" applyFont="1" applyFill="1" applyBorder="1" applyAlignment="1">
      <alignment horizontal="right"/>
    </xf>
    <xf numFmtId="167" fontId="6" fillId="2" borderId="4" xfId="1" applyFont="1" applyFill="1" applyBorder="1" applyAlignment="1">
      <alignment horizontal="center"/>
    </xf>
    <xf numFmtId="165" fontId="6" fillId="2" borderId="4" xfId="2" applyNumberFormat="1" applyFont="1" applyFill="1" applyBorder="1" applyAlignment="1">
      <alignment horizontal="center"/>
    </xf>
    <xf numFmtId="164" fontId="10" fillId="2" borderId="4" xfId="2" applyFont="1" applyFill="1" applyBorder="1" applyAlignment="1">
      <alignment horizontal="left" vertical="center"/>
    </xf>
    <xf numFmtId="164" fontId="10" fillId="2" borderId="4" xfId="2" applyFont="1" applyFill="1" applyBorder="1" applyAlignment="1">
      <alignment vertical="center" wrapText="1"/>
    </xf>
    <xf numFmtId="164" fontId="6" fillId="2" borderId="4" xfId="2" applyFont="1" applyFill="1" applyBorder="1" applyAlignment="1">
      <alignment vertical="center" wrapText="1"/>
    </xf>
    <xf numFmtId="167" fontId="6" fillId="2" borderId="4" xfId="1" applyFont="1" applyFill="1" applyBorder="1" applyAlignment="1">
      <alignment horizontal="center" wrapText="1"/>
    </xf>
    <xf numFmtId="164" fontId="10" fillId="2" borderId="5" xfId="2" applyFont="1" applyFill="1" applyBorder="1" applyAlignment="1">
      <alignment horizontal="left" vertical="center" wrapText="1"/>
    </xf>
    <xf numFmtId="164" fontId="15" fillId="2" borderId="5" xfId="2" applyFont="1" applyFill="1" applyBorder="1" applyAlignment="1">
      <alignment horizontal="left" vertical="center" wrapText="1"/>
    </xf>
    <xf numFmtId="164" fontId="6" fillId="2" borderId="5" xfId="2" applyFont="1" applyFill="1" applyBorder="1" applyAlignment="1">
      <alignment horizontal="left" vertical="center" wrapText="1"/>
    </xf>
    <xf numFmtId="164" fontId="6" fillId="2" borderId="2" xfId="2" applyFont="1" applyFill="1" applyBorder="1" applyAlignment="1">
      <alignment horizontal="left" vertical="center" wrapText="1" indent="1"/>
    </xf>
    <xf numFmtId="164" fontId="6" fillId="2" borderId="3" xfId="2" applyFont="1" applyFill="1" applyBorder="1" applyAlignment="1">
      <alignment horizontal="left" vertical="center" wrapText="1" indent="1"/>
    </xf>
    <xf numFmtId="164" fontId="6" fillId="2" borderId="5" xfId="2" applyFont="1" applyFill="1" applyBorder="1" applyAlignment="1">
      <alignment horizontal="left" vertical="center" wrapText="1" indent="1"/>
    </xf>
    <xf numFmtId="166" fontId="6" fillId="2" borderId="5" xfId="2" applyNumberFormat="1" applyFont="1" applyFill="1" applyBorder="1" applyAlignment="1">
      <alignment horizontal="right" wrapText="1"/>
    </xf>
    <xf numFmtId="166" fontId="6" fillId="2" borderId="4" xfId="2" applyNumberFormat="1" applyFont="1" applyFill="1" applyBorder="1" applyAlignment="1">
      <alignment horizontal="center"/>
    </xf>
    <xf numFmtId="166" fontId="6" fillId="2" borderId="4" xfId="2" applyNumberFormat="1" applyFont="1" applyFill="1" applyBorder="1" applyAlignment="1">
      <alignment horizontal="center" wrapText="1"/>
    </xf>
    <xf numFmtId="164" fontId="10" fillId="4" borderId="4" xfId="2" applyFont="1" applyFill="1" applyBorder="1" applyAlignment="1">
      <alignment horizontal="center" vertical="center" wrapText="1"/>
    </xf>
    <xf numFmtId="164" fontId="10" fillId="2" borderId="4" xfId="2" applyFont="1" applyFill="1" applyBorder="1" applyAlignment="1">
      <alignment horizontal="left" vertical="center" wrapText="1"/>
    </xf>
    <xf numFmtId="164" fontId="15" fillId="2" borderId="4" xfId="2" applyFont="1" applyFill="1" applyBorder="1" applyAlignment="1">
      <alignment horizontal="left" vertical="center" wrapText="1"/>
    </xf>
    <xf numFmtId="164" fontId="6" fillId="2" borderId="4" xfId="2" applyFont="1" applyFill="1" applyBorder="1" applyAlignment="1">
      <alignment horizontal="left" vertical="center" wrapText="1"/>
    </xf>
    <xf numFmtId="164" fontId="6" fillId="2" borderId="4" xfId="2" applyFont="1" applyFill="1" applyBorder="1" applyAlignment="1">
      <alignment horizontal="left" vertical="center" wrapText="1" indent="1"/>
    </xf>
  </cellXfs>
  <cellStyles count="7">
    <cellStyle name="Excel Built-in Currency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"/>
  <sheetViews>
    <sheetView tabSelected="1" workbookViewId="0">
      <selection sqref="A1:O1"/>
    </sheetView>
  </sheetViews>
  <sheetFormatPr baseColWidth="10" defaultColWidth="12" defaultRowHeight="14" x14ac:dyDescent="0.2"/>
  <cols>
    <col min="1" max="1" width="21" style="1" bestFit="1" customWidth="1"/>
    <col min="2" max="4" width="10.83203125" style="1" customWidth="1"/>
    <col min="5" max="5" width="31.33203125" style="1" customWidth="1"/>
    <col min="6" max="7" width="18.5" style="1" bestFit="1" customWidth="1"/>
    <col min="8" max="8" width="14.33203125" style="1" bestFit="1" customWidth="1"/>
    <col min="9" max="9" width="17.6640625" style="1" bestFit="1" customWidth="1"/>
    <col min="10" max="10" width="15.1640625" style="1" bestFit="1" customWidth="1"/>
    <col min="11" max="11" width="17.6640625" style="1" bestFit="1" customWidth="1"/>
    <col min="12" max="12" width="14.33203125" style="1" bestFit="1" customWidth="1"/>
    <col min="13" max="13" width="17.6640625" style="1" bestFit="1" customWidth="1"/>
    <col min="14" max="14" width="14.33203125" style="1" bestFit="1" customWidth="1"/>
    <col min="15" max="15" width="17.6640625" style="1" bestFit="1" customWidth="1"/>
    <col min="16" max="1024" width="10.83203125" style="1" customWidth="1"/>
    <col min="1025" max="1025" width="12" customWidth="1"/>
  </cols>
  <sheetData>
    <row r="1" spans="1:15" ht="42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customHeight="1" x14ac:dyDescent="0.2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3"/>
    </row>
    <row r="5" spans="1:15" ht="18" customHeight="1" x14ac:dyDescent="0.2">
      <c r="A5" s="41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8" x14ac:dyDescent="0.2">
      <c r="A6" s="4"/>
      <c r="B6" s="5"/>
      <c r="C6" s="5"/>
      <c r="D6" s="5"/>
      <c r="E6" s="6"/>
      <c r="F6" s="6"/>
      <c r="G6" s="7"/>
      <c r="H6" s="7"/>
      <c r="I6" s="7"/>
      <c r="J6" s="7"/>
      <c r="K6" s="7"/>
      <c r="L6" s="7"/>
      <c r="M6" s="7"/>
      <c r="N6" s="7"/>
      <c r="O6" s="8" t="s">
        <v>3</v>
      </c>
    </row>
    <row r="7" spans="1:15" ht="28" x14ac:dyDescent="0.2">
      <c r="A7" s="9"/>
      <c r="B7" s="10"/>
      <c r="C7" s="10"/>
      <c r="D7" s="11"/>
      <c r="E7" s="12"/>
      <c r="F7" s="13" t="s">
        <v>4</v>
      </c>
      <c r="G7" s="13" t="s">
        <v>4</v>
      </c>
      <c r="H7" s="13" t="s">
        <v>5</v>
      </c>
      <c r="I7" s="13" t="s">
        <v>5</v>
      </c>
      <c r="J7" s="13" t="s">
        <v>6</v>
      </c>
      <c r="K7" s="13" t="s">
        <v>6</v>
      </c>
      <c r="L7" s="13" t="s">
        <v>7</v>
      </c>
      <c r="M7" s="13" t="s">
        <v>7</v>
      </c>
      <c r="N7" s="13" t="s">
        <v>8</v>
      </c>
      <c r="O7" s="13" t="s">
        <v>8</v>
      </c>
    </row>
    <row r="8" spans="1:15" ht="15" customHeight="1" x14ac:dyDescent="0.2">
      <c r="A8" s="42" t="s">
        <v>9</v>
      </c>
      <c r="B8" s="42"/>
      <c r="C8" s="42"/>
      <c r="D8" s="42"/>
      <c r="E8" s="42"/>
      <c r="F8" s="14">
        <f t="shared" ref="F8:O8" si="0">SUM(F9,F10)</f>
        <v>195984.48470369601</v>
      </c>
      <c r="G8" s="15">
        <f t="shared" si="0"/>
        <v>1476645.1</v>
      </c>
      <c r="H8" s="16">
        <f t="shared" si="0"/>
        <v>223253.03</v>
      </c>
      <c r="I8" s="17">
        <f t="shared" si="0"/>
        <v>1682100</v>
      </c>
      <c r="J8" s="16">
        <f t="shared" si="0"/>
        <v>215174</v>
      </c>
      <c r="K8" s="17">
        <f t="shared" si="0"/>
        <v>1621228.52</v>
      </c>
      <c r="L8" s="16">
        <f t="shared" si="0"/>
        <v>215838</v>
      </c>
      <c r="M8" s="15">
        <f t="shared" si="0"/>
        <v>1626231.42</v>
      </c>
      <c r="N8" s="16">
        <f t="shared" si="0"/>
        <v>216502</v>
      </c>
      <c r="O8" s="15">
        <f t="shared" si="0"/>
        <v>1631234.33</v>
      </c>
    </row>
    <row r="9" spans="1:15" ht="15" customHeight="1" x14ac:dyDescent="0.2">
      <c r="A9" s="43" t="s">
        <v>10</v>
      </c>
      <c r="B9" s="43"/>
      <c r="C9" s="43"/>
      <c r="D9" s="43"/>
      <c r="E9" s="43"/>
      <c r="F9" s="18">
        <v>195984.48470369601</v>
      </c>
      <c r="G9" s="19">
        <v>1476645.1</v>
      </c>
      <c r="H9" s="20">
        <v>223253.03</v>
      </c>
      <c r="I9" s="21">
        <v>1682100</v>
      </c>
      <c r="J9" s="20">
        <v>215174</v>
      </c>
      <c r="K9" s="21">
        <v>1621228.52</v>
      </c>
      <c r="L9" s="20">
        <v>215838</v>
      </c>
      <c r="M9" s="22">
        <v>1626231.42</v>
      </c>
      <c r="N9" s="20">
        <v>216502</v>
      </c>
      <c r="O9" s="22">
        <v>1631234.33</v>
      </c>
    </row>
    <row r="10" spans="1:15" ht="15" x14ac:dyDescent="0.2">
      <c r="A10" s="44" t="s">
        <v>11</v>
      </c>
      <c r="B10" s="44"/>
      <c r="C10" s="44"/>
      <c r="D10" s="44"/>
      <c r="E10" s="44"/>
      <c r="F10" s="18">
        <v>0</v>
      </c>
      <c r="G10" s="19">
        <v>0</v>
      </c>
      <c r="H10" s="20">
        <v>0</v>
      </c>
      <c r="I10" s="21">
        <v>0</v>
      </c>
      <c r="J10" s="20">
        <v>0</v>
      </c>
      <c r="K10" s="21">
        <v>0</v>
      </c>
      <c r="L10" s="20">
        <v>0</v>
      </c>
      <c r="M10" s="22">
        <v>0</v>
      </c>
      <c r="N10" s="20">
        <v>0</v>
      </c>
      <c r="O10" s="22">
        <v>0</v>
      </c>
    </row>
    <row r="11" spans="1:15" ht="15" x14ac:dyDescent="0.2">
      <c r="A11" s="23" t="s">
        <v>12</v>
      </c>
      <c r="B11" s="24"/>
      <c r="C11" s="24"/>
      <c r="D11" s="24"/>
      <c r="E11" s="24"/>
      <c r="F11" s="14">
        <f t="shared" ref="F11:O11" si="1">SUM(F12,F13)</f>
        <v>194520.5441635146</v>
      </c>
      <c r="G11" s="15">
        <f t="shared" si="1"/>
        <v>1465615.04</v>
      </c>
      <c r="H11" s="16">
        <f t="shared" si="1"/>
        <v>223253.01</v>
      </c>
      <c r="I11" s="17">
        <f t="shared" si="1"/>
        <v>1682100</v>
      </c>
      <c r="J11" s="16">
        <f t="shared" si="1"/>
        <v>215174</v>
      </c>
      <c r="K11" s="17">
        <f t="shared" si="1"/>
        <v>1621228.53</v>
      </c>
      <c r="L11" s="16">
        <f t="shared" si="1"/>
        <v>215838</v>
      </c>
      <c r="M11" s="15">
        <f t="shared" si="1"/>
        <v>1626231.43</v>
      </c>
      <c r="N11" s="16">
        <f t="shared" si="1"/>
        <v>216502</v>
      </c>
      <c r="O11" s="15">
        <f t="shared" si="1"/>
        <v>1631234.35</v>
      </c>
    </row>
    <row r="12" spans="1:15" ht="15" customHeight="1" x14ac:dyDescent="0.2">
      <c r="A12" s="43" t="s">
        <v>13</v>
      </c>
      <c r="B12" s="43"/>
      <c r="C12" s="43"/>
      <c r="D12" s="43"/>
      <c r="E12" s="43"/>
      <c r="F12" s="25">
        <v>178900.42471298701</v>
      </c>
      <c r="G12" s="19">
        <v>1347925.25</v>
      </c>
      <c r="H12" s="20">
        <v>200411.42</v>
      </c>
      <c r="I12" s="21">
        <v>1510000</v>
      </c>
      <c r="J12" s="20">
        <v>183268</v>
      </c>
      <c r="K12" s="21">
        <v>1380832.77</v>
      </c>
      <c r="L12" s="20">
        <v>183932</v>
      </c>
      <c r="M12" s="19">
        <v>1385835.67</v>
      </c>
      <c r="N12" s="20">
        <v>184596</v>
      </c>
      <c r="O12" s="26">
        <v>1390838.59</v>
      </c>
    </row>
    <row r="13" spans="1:15" ht="15" x14ac:dyDescent="0.2">
      <c r="A13" s="44" t="s">
        <v>14</v>
      </c>
      <c r="B13" s="44"/>
      <c r="C13" s="44"/>
      <c r="D13" s="44"/>
      <c r="E13" s="44"/>
      <c r="F13" s="18">
        <v>15620.1194505276</v>
      </c>
      <c r="G13" s="19">
        <v>117689.79</v>
      </c>
      <c r="H13" s="20">
        <v>22841.59</v>
      </c>
      <c r="I13" s="21">
        <v>172100</v>
      </c>
      <c r="J13" s="20">
        <v>31906</v>
      </c>
      <c r="K13" s="21">
        <v>240395.76</v>
      </c>
      <c r="L13" s="20">
        <v>31906</v>
      </c>
      <c r="M13" s="19">
        <v>240395.76</v>
      </c>
      <c r="N13" s="20">
        <v>31906</v>
      </c>
      <c r="O13" s="26">
        <v>240395.76</v>
      </c>
    </row>
    <row r="14" spans="1:15" ht="15" customHeight="1" x14ac:dyDescent="0.2">
      <c r="A14" s="42" t="s">
        <v>15</v>
      </c>
      <c r="B14" s="42"/>
      <c r="C14" s="42"/>
      <c r="D14" s="42"/>
      <c r="E14" s="42"/>
      <c r="F14" s="27">
        <f t="shared" ref="F14:O14" si="2">F8-F11</f>
        <v>1463.9405401814147</v>
      </c>
      <c r="G14" s="28">
        <f t="shared" si="2"/>
        <v>11030.060000000056</v>
      </c>
      <c r="H14" s="29">
        <f t="shared" si="2"/>
        <v>1.9999999989522621E-2</v>
      </c>
      <c r="I14" s="30">
        <f t="shared" si="2"/>
        <v>0</v>
      </c>
      <c r="J14" s="29">
        <f t="shared" si="2"/>
        <v>0</v>
      </c>
      <c r="K14" s="30">
        <f t="shared" si="2"/>
        <v>-1.0000000009313226E-2</v>
      </c>
      <c r="L14" s="29">
        <f t="shared" si="2"/>
        <v>0</v>
      </c>
      <c r="M14" s="28">
        <f t="shared" si="2"/>
        <v>-1.0000000009313226E-2</v>
      </c>
      <c r="N14" s="29">
        <f t="shared" si="2"/>
        <v>0</v>
      </c>
      <c r="O14" s="28">
        <f t="shared" si="2"/>
        <v>-2.0000000018626451E-2</v>
      </c>
    </row>
    <row r="15" spans="1:15" ht="18" x14ac:dyDescent="0.2">
      <c r="A15" s="2"/>
      <c r="B15" s="31"/>
      <c r="C15" s="31"/>
      <c r="D15" s="31"/>
      <c r="E15" s="31"/>
      <c r="F15" s="31"/>
      <c r="G15" s="31"/>
      <c r="H15" s="31"/>
      <c r="I15" s="31"/>
      <c r="J15" s="31"/>
      <c r="K15" s="32"/>
      <c r="L15" s="32"/>
      <c r="M15" s="32"/>
      <c r="N15" s="32"/>
      <c r="O15" s="32"/>
    </row>
    <row r="16" spans="1:15" ht="18" customHeight="1" x14ac:dyDescent="0.2">
      <c r="A16" s="41" t="s">
        <v>16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ht="18" x14ac:dyDescent="0.2">
      <c r="A17" s="2"/>
      <c r="B17" s="31"/>
      <c r="C17" s="31"/>
      <c r="D17" s="31"/>
      <c r="E17" s="31"/>
      <c r="F17" s="31"/>
      <c r="G17" s="31"/>
      <c r="H17" s="31"/>
      <c r="I17" s="31"/>
      <c r="J17" s="31"/>
      <c r="K17" s="32"/>
      <c r="L17" s="32"/>
      <c r="M17" s="32"/>
      <c r="N17" s="32"/>
      <c r="O17" s="32"/>
    </row>
    <row r="18" spans="1:15" ht="28" x14ac:dyDescent="0.2">
      <c r="A18" s="9"/>
      <c r="B18" s="10"/>
      <c r="C18" s="10"/>
      <c r="D18" s="11"/>
      <c r="E18" s="12"/>
      <c r="F18" s="13" t="s">
        <v>17</v>
      </c>
      <c r="G18" s="13" t="s">
        <v>17</v>
      </c>
      <c r="H18" s="13" t="s">
        <v>18</v>
      </c>
      <c r="I18" s="13" t="s">
        <v>18</v>
      </c>
      <c r="J18" s="13" t="s">
        <v>6</v>
      </c>
      <c r="K18" s="13" t="s">
        <v>6</v>
      </c>
      <c r="L18" s="13" t="s">
        <v>7</v>
      </c>
      <c r="M18" s="13" t="s">
        <v>7</v>
      </c>
      <c r="N18" s="13" t="s">
        <v>8</v>
      </c>
      <c r="O18" s="13" t="s">
        <v>8</v>
      </c>
    </row>
    <row r="19" spans="1:15" ht="15.75" customHeight="1" x14ac:dyDescent="0.2">
      <c r="A19" s="45" t="s">
        <v>19</v>
      </c>
      <c r="B19" s="45"/>
      <c r="C19" s="45"/>
      <c r="D19" s="45"/>
      <c r="E19" s="45"/>
      <c r="F19" s="20">
        <v>0</v>
      </c>
      <c r="G19" s="21">
        <v>0</v>
      </c>
      <c r="H19" s="20">
        <v>0</v>
      </c>
      <c r="I19" s="21">
        <v>0</v>
      </c>
      <c r="J19" s="20">
        <v>0</v>
      </c>
      <c r="K19" s="21">
        <v>0</v>
      </c>
      <c r="L19" s="20">
        <v>0</v>
      </c>
      <c r="M19" s="21">
        <v>0</v>
      </c>
      <c r="N19" s="20">
        <v>0</v>
      </c>
      <c r="O19" s="21">
        <v>0</v>
      </c>
    </row>
    <row r="20" spans="1:15" ht="15" x14ac:dyDescent="0.2">
      <c r="A20" s="45" t="s">
        <v>20</v>
      </c>
      <c r="B20" s="45"/>
      <c r="C20" s="45"/>
      <c r="D20" s="45"/>
      <c r="E20" s="45"/>
      <c r="F20" s="20">
        <v>0</v>
      </c>
      <c r="G20" s="21">
        <v>0</v>
      </c>
      <c r="H20" s="20">
        <v>0</v>
      </c>
      <c r="I20" s="21">
        <v>0</v>
      </c>
      <c r="J20" s="20">
        <v>0</v>
      </c>
      <c r="K20" s="21">
        <v>0</v>
      </c>
      <c r="L20" s="20">
        <v>0</v>
      </c>
      <c r="M20" s="21">
        <v>0</v>
      </c>
      <c r="N20" s="20">
        <v>0</v>
      </c>
      <c r="O20" s="21">
        <v>0</v>
      </c>
    </row>
    <row r="21" spans="1:15" ht="15" customHeight="1" x14ac:dyDescent="0.2">
      <c r="A21" s="46" t="s">
        <v>21</v>
      </c>
      <c r="B21" s="46"/>
      <c r="C21" s="46"/>
      <c r="D21" s="46"/>
      <c r="E21" s="46"/>
      <c r="F21" s="33">
        <v>0</v>
      </c>
      <c r="G21" s="34">
        <v>0</v>
      </c>
      <c r="H21" s="33">
        <v>0</v>
      </c>
      <c r="I21" s="34">
        <v>0</v>
      </c>
      <c r="J21" s="33">
        <v>0</v>
      </c>
      <c r="K21" s="34">
        <v>0</v>
      </c>
      <c r="L21" s="33">
        <v>0</v>
      </c>
      <c r="M21" s="34">
        <v>0</v>
      </c>
      <c r="N21" s="33">
        <v>0</v>
      </c>
      <c r="O21" s="34">
        <v>0</v>
      </c>
    </row>
    <row r="22" spans="1:15" ht="18" x14ac:dyDescent="0.2">
      <c r="A22" s="2"/>
      <c r="B22" s="31"/>
      <c r="C22" s="31"/>
      <c r="D22" s="31"/>
      <c r="E22" s="31"/>
      <c r="F22" s="31"/>
      <c r="G22" s="31"/>
      <c r="H22" s="31"/>
      <c r="I22" s="31"/>
      <c r="J22" s="31"/>
      <c r="K22" s="32"/>
      <c r="L22" s="32"/>
      <c r="M22" s="32"/>
      <c r="N22" s="32"/>
      <c r="O22" s="32"/>
    </row>
    <row r="23" spans="1:15" ht="18" customHeight="1" x14ac:dyDescent="0.2">
      <c r="A23" s="41" t="s">
        <v>22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1:15" ht="18" x14ac:dyDescent="0.2">
      <c r="A24" s="2"/>
      <c r="B24" s="31"/>
      <c r="C24" s="31"/>
      <c r="D24" s="31"/>
      <c r="E24" s="31"/>
      <c r="F24" s="31"/>
      <c r="G24" s="31"/>
      <c r="H24" s="31"/>
      <c r="I24" s="31"/>
      <c r="J24" s="31"/>
      <c r="K24" s="32"/>
      <c r="L24" s="32"/>
      <c r="M24" s="32"/>
      <c r="N24" s="32"/>
      <c r="O24" s="32"/>
    </row>
    <row r="25" spans="1:15" ht="28" x14ac:dyDescent="0.2">
      <c r="A25" s="9"/>
      <c r="B25" s="10"/>
      <c r="C25" s="10"/>
      <c r="D25" s="11"/>
      <c r="E25" s="12"/>
      <c r="F25" s="13" t="s">
        <v>17</v>
      </c>
      <c r="G25" s="13" t="s">
        <v>17</v>
      </c>
      <c r="H25" s="13" t="s">
        <v>18</v>
      </c>
      <c r="I25" s="13" t="s">
        <v>18</v>
      </c>
      <c r="J25" s="13" t="s">
        <v>6</v>
      </c>
      <c r="K25" s="13" t="s">
        <v>6</v>
      </c>
      <c r="L25" s="13" t="s">
        <v>7</v>
      </c>
      <c r="M25" s="13" t="s">
        <v>7</v>
      </c>
      <c r="N25" s="13" t="s">
        <v>8</v>
      </c>
      <c r="O25" s="13" t="s">
        <v>8</v>
      </c>
    </row>
    <row r="26" spans="1:15" ht="15" x14ac:dyDescent="0.2">
      <c r="A26" s="47" t="s">
        <v>23</v>
      </c>
      <c r="B26" s="47"/>
      <c r="C26" s="47"/>
      <c r="D26" s="47"/>
      <c r="E26" s="47"/>
      <c r="F26" s="33">
        <v>0</v>
      </c>
      <c r="G26" s="34">
        <v>0</v>
      </c>
      <c r="H26" s="33">
        <v>0</v>
      </c>
      <c r="I26" s="34">
        <v>0</v>
      </c>
      <c r="J26" s="33">
        <v>0</v>
      </c>
      <c r="K26" s="34">
        <v>0</v>
      </c>
      <c r="L26" s="33">
        <v>0</v>
      </c>
      <c r="M26" s="34">
        <v>0</v>
      </c>
      <c r="N26" s="33">
        <v>0</v>
      </c>
      <c r="O26" s="34">
        <v>0</v>
      </c>
    </row>
    <row r="27" spans="1:15" ht="30" customHeight="1" x14ac:dyDescent="0.2">
      <c r="A27" s="46" t="s">
        <v>24</v>
      </c>
      <c r="B27" s="46"/>
      <c r="C27" s="46"/>
      <c r="D27" s="46"/>
      <c r="E27" s="46"/>
      <c r="F27" s="33">
        <v>0</v>
      </c>
      <c r="G27" s="34">
        <v>0</v>
      </c>
      <c r="H27" s="33">
        <v>0</v>
      </c>
      <c r="I27" s="34">
        <v>0</v>
      </c>
      <c r="J27" s="33">
        <v>0</v>
      </c>
      <c r="K27" s="34">
        <v>0</v>
      </c>
      <c r="L27" s="33">
        <v>0</v>
      </c>
      <c r="M27" s="34">
        <v>0</v>
      </c>
      <c r="N27" s="33">
        <v>0</v>
      </c>
      <c r="O27" s="34">
        <v>0</v>
      </c>
    </row>
    <row r="30" spans="1:15" ht="15" customHeight="1" x14ac:dyDescent="0.2">
      <c r="A30" s="43" t="s">
        <v>25</v>
      </c>
      <c r="B30" s="43"/>
      <c r="C30" s="43"/>
      <c r="D30" s="43"/>
      <c r="E30" s="43"/>
      <c r="F30" s="35">
        <f t="shared" ref="F30:O30" si="3">F14+F21</f>
        <v>1463.9405401814147</v>
      </c>
      <c r="G30" s="35">
        <f t="shared" si="3"/>
        <v>11030.060000000056</v>
      </c>
      <c r="H30" s="35">
        <f t="shared" si="3"/>
        <v>1.9999999989522621E-2</v>
      </c>
      <c r="I30" s="35">
        <f t="shared" si="3"/>
        <v>0</v>
      </c>
      <c r="J30" s="35">
        <f t="shared" si="3"/>
        <v>0</v>
      </c>
      <c r="K30" s="35">
        <f t="shared" si="3"/>
        <v>-1.0000000009313226E-2</v>
      </c>
      <c r="L30" s="35">
        <f t="shared" si="3"/>
        <v>0</v>
      </c>
      <c r="M30" s="35">
        <f t="shared" si="3"/>
        <v>-1.0000000009313226E-2</v>
      </c>
      <c r="N30" s="35">
        <f t="shared" si="3"/>
        <v>0</v>
      </c>
      <c r="O30" s="35">
        <f t="shared" si="3"/>
        <v>-2.0000000018626451E-2</v>
      </c>
    </row>
    <row r="31" spans="1:15" ht="11.25" customHeight="1" x14ac:dyDescent="0.2">
      <c r="A31" s="36"/>
      <c r="B31" s="37"/>
      <c r="C31" s="37"/>
      <c r="D31" s="37"/>
      <c r="E31" s="37"/>
      <c r="F31" s="37"/>
      <c r="G31" s="38"/>
      <c r="H31" s="38"/>
      <c r="I31" s="38"/>
      <c r="J31" s="38"/>
      <c r="K31" s="38"/>
      <c r="L31" s="38"/>
      <c r="M31" s="38"/>
      <c r="N31" s="38"/>
      <c r="O31" s="38"/>
    </row>
    <row r="32" spans="1:15" ht="29.25" customHeight="1" x14ac:dyDescent="0.2">
      <c r="A32" s="48" t="s">
        <v>26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</row>
    <row r="33" spans="1:15" ht="8.25" customHeight="1" x14ac:dyDescent="0.2"/>
    <row r="34" spans="1:15" ht="15" customHeight="1" x14ac:dyDescent="0.2">
      <c r="A34" s="48" t="s">
        <v>27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</row>
    <row r="35" spans="1:15" ht="8.25" customHeight="1" x14ac:dyDescent="0.2"/>
    <row r="36" spans="1:15" ht="29.25" customHeight="1" x14ac:dyDescent="0.2">
      <c r="A36" s="48" t="s">
        <v>28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</row>
    <row r="37" spans="1:15" ht="14" customHeight="1" x14ac:dyDescent="0.2">
      <c r="L37" s="39" t="s">
        <v>29</v>
      </c>
    </row>
    <row r="38" spans="1:15" ht="14" customHeight="1" x14ac:dyDescent="0.2">
      <c r="K38" s="39" t="s">
        <v>30</v>
      </c>
      <c r="L38" s="39"/>
    </row>
    <row r="39" spans="1:15" ht="14" customHeight="1" x14ac:dyDescent="0.2">
      <c r="J39" s="40" t="s">
        <v>31</v>
      </c>
    </row>
    <row r="41" spans="1:15" ht="16" x14ac:dyDescent="0.2">
      <c r="K41" s="40"/>
    </row>
  </sheetData>
  <mergeCells count="20">
    <mergeCell ref="A34:O34"/>
    <mergeCell ref="A36:O36"/>
    <mergeCell ref="A21:E21"/>
    <mergeCell ref="A23:O23"/>
    <mergeCell ref="A26:E26"/>
    <mergeCell ref="A27:E27"/>
    <mergeCell ref="A30:E30"/>
    <mergeCell ref="A32:O32"/>
    <mergeCell ref="A12:E12"/>
    <mergeCell ref="A13:E13"/>
    <mergeCell ref="A14:E14"/>
    <mergeCell ref="A16:O16"/>
    <mergeCell ref="A19:E19"/>
    <mergeCell ref="A20:E20"/>
    <mergeCell ref="A1:O1"/>
    <mergeCell ref="A3:O3"/>
    <mergeCell ref="A5:O5"/>
    <mergeCell ref="A8:E8"/>
    <mergeCell ref="A9:E9"/>
    <mergeCell ref="A10:E10"/>
  </mergeCells>
  <pageMargins left="0.70000000000000007" right="0.70000000000000007" top="1.1437007874015752" bottom="1.1437007874015752" header="0.75000000000000011" footer="0.75000000000000011"/>
  <pageSetup paperSize="0" scale="64" fitToWidth="0" fitToHeight="0" orientation="landscape" horizontalDpi="0" verticalDpi="0" copies="0"/>
  <headerFooter alignWithMargins="0">
    <oddHeader>&amp;CGRAD ŽUPANJA
Proračunski korisnik - GRADSKA KNJIŽNICA ŽUPANJA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"/>
  <sheetViews>
    <sheetView workbookViewId="0"/>
  </sheetViews>
  <sheetFormatPr baseColWidth="10" defaultColWidth="12" defaultRowHeight="14" x14ac:dyDescent="0.2"/>
  <cols>
    <col min="1" max="1" width="8.6640625" style="1" bestFit="1" customWidth="1"/>
    <col min="2" max="2" width="9.83203125" style="1" bestFit="1" customWidth="1"/>
    <col min="3" max="3" width="6.33203125" style="1" bestFit="1" customWidth="1"/>
    <col min="4" max="4" width="31.5" style="1" bestFit="1" customWidth="1"/>
    <col min="5" max="5" width="21.83203125" style="1" bestFit="1" customWidth="1"/>
    <col min="6" max="6" width="20.5" style="1" bestFit="1" customWidth="1"/>
    <col min="7" max="7" width="17" style="1" bestFit="1" customWidth="1"/>
    <col min="8" max="8" width="17.5" style="1" bestFit="1" customWidth="1"/>
    <col min="9" max="9" width="17" style="1" bestFit="1" customWidth="1"/>
    <col min="10" max="10" width="17.5" style="1" bestFit="1" customWidth="1"/>
    <col min="11" max="11" width="14.6640625" style="1" bestFit="1" customWidth="1"/>
    <col min="12" max="12" width="17.5" style="1" bestFit="1" customWidth="1"/>
    <col min="13" max="13" width="14.6640625" style="1" bestFit="1" customWidth="1"/>
    <col min="14" max="14" width="17.5" style="1" bestFit="1" customWidth="1"/>
    <col min="15" max="1024" width="10.83203125" style="1" customWidth="1"/>
    <col min="1025" max="1025" width="12" customWidth="1"/>
  </cols>
  <sheetData>
    <row r="1" spans="1:14" ht="42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customHeight="1" x14ac:dyDescent="0.2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</row>
    <row r="5" spans="1:14" ht="18" customHeight="1" x14ac:dyDescent="0.2">
      <c r="A5" s="41" t="s">
        <v>32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8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3"/>
    </row>
    <row r="7" spans="1:14" ht="15.75" customHeight="1" x14ac:dyDescent="0.2">
      <c r="A7" s="41" t="s">
        <v>10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ht="18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3"/>
      <c r="M8" s="3"/>
      <c r="N8" s="3"/>
    </row>
    <row r="9" spans="1:14" ht="28" x14ac:dyDescent="0.2">
      <c r="A9" s="49" t="s">
        <v>33</v>
      </c>
      <c r="B9" s="50" t="s">
        <v>34</v>
      </c>
      <c r="C9" s="50" t="s">
        <v>35</v>
      </c>
      <c r="D9" s="50" t="s">
        <v>36</v>
      </c>
      <c r="E9" s="50" t="s">
        <v>37</v>
      </c>
      <c r="F9" s="50" t="s">
        <v>38</v>
      </c>
      <c r="G9" s="50" t="s">
        <v>39</v>
      </c>
      <c r="H9" s="50" t="s">
        <v>40</v>
      </c>
      <c r="I9" s="50" t="s">
        <v>41</v>
      </c>
      <c r="J9" s="50" t="s">
        <v>42</v>
      </c>
      <c r="K9" s="49" t="s">
        <v>43</v>
      </c>
      <c r="L9" s="49" t="s">
        <v>44</v>
      </c>
      <c r="M9" s="49" t="s">
        <v>45</v>
      </c>
      <c r="N9" s="49" t="s">
        <v>46</v>
      </c>
    </row>
    <row r="10" spans="1:14" ht="15.75" customHeight="1" x14ac:dyDescent="0.2">
      <c r="A10" s="51">
        <v>6</v>
      </c>
      <c r="B10" s="51"/>
      <c r="C10" s="51"/>
      <c r="D10" s="51" t="s">
        <v>47</v>
      </c>
      <c r="E10" s="52">
        <f t="shared" ref="E10:N10" si="0">SUM(E11,E15,E17,E19)</f>
        <v>195984.4847036963</v>
      </c>
      <c r="F10" s="53">
        <f t="shared" si="0"/>
        <v>1476645.0999999999</v>
      </c>
      <c r="G10" s="52">
        <f t="shared" si="0"/>
        <v>223253.03</v>
      </c>
      <c r="H10" s="54">
        <f t="shared" si="0"/>
        <v>1682100</v>
      </c>
      <c r="I10" s="52">
        <f t="shared" si="0"/>
        <v>215174</v>
      </c>
      <c r="J10" s="54">
        <f t="shared" si="0"/>
        <v>1621228.52</v>
      </c>
      <c r="K10" s="55">
        <f t="shared" si="0"/>
        <v>215838</v>
      </c>
      <c r="L10" s="54">
        <f t="shared" si="0"/>
        <v>1626231.42</v>
      </c>
      <c r="M10" s="55">
        <f t="shared" si="0"/>
        <v>216502</v>
      </c>
      <c r="N10" s="54">
        <f t="shared" si="0"/>
        <v>1631234.3299999998</v>
      </c>
    </row>
    <row r="11" spans="1:14" ht="28" x14ac:dyDescent="0.2">
      <c r="A11" s="56"/>
      <c r="B11" s="56">
        <v>63</v>
      </c>
      <c r="C11" s="57"/>
      <c r="D11" s="58" t="s">
        <v>48</v>
      </c>
      <c r="E11" s="52">
        <f t="shared" ref="E11:N11" si="1">SUM(E12,E13,E14)</f>
        <v>10351.967615634747</v>
      </c>
      <c r="F11" s="53">
        <f t="shared" si="1"/>
        <v>77996.899999999994</v>
      </c>
      <c r="G11" s="52">
        <f t="shared" si="1"/>
        <v>14599.51</v>
      </c>
      <c r="H11" s="54">
        <f t="shared" si="1"/>
        <v>110000</v>
      </c>
      <c r="I11" s="52">
        <f t="shared" si="1"/>
        <v>21400</v>
      </c>
      <c r="J11" s="54">
        <f t="shared" si="1"/>
        <v>161238.31</v>
      </c>
      <c r="K11" s="55">
        <f t="shared" si="1"/>
        <v>21400</v>
      </c>
      <c r="L11" s="54">
        <f t="shared" si="1"/>
        <v>161238.31</v>
      </c>
      <c r="M11" s="55">
        <f t="shared" si="1"/>
        <v>21400</v>
      </c>
      <c r="N11" s="54">
        <f t="shared" si="1"/>
        <v>161238.31</v>
      </c>
    </row>
    <row r="12" spans="1:14" ht="15" x14ac:dyDescent="0.2">
      <c r="A12" s="56"/>
      <c r="B12" s="56"/>
      <c r="C12" s="59" t="s">
        <v>49</v>
      </c>
      <c r="D12" s="60" t="s">
        <v>50</v>
      </c>
      <c r="E12" s="61">
        <f>F12/7.5345</f>
        <v>9290.1851483177379</v>
      </c>
      <c r="F12" s="53">
        <v>69996.899999999994</v>
      </c>
      <c r="G12" s="52">
        <v>13272.28</v>
      </c>
      <c r="H12" s="62">
        <v>100000</v>
      </c>
      <c r="I12" s="63">
        <v>15690</v>
      </c>
      <c r="J12" s="62">
        <v>118216.31</v>
      </c>
      <c r="K12" s="64">
        <v>15690</v>
      </c>
      <c r="L12" s="62">
        <v>118216.31</v>
      </c>
      <c r="M12" s="63">
        <v>15690</v>
      </c>
      <c r="N12" s="62">
        <v>118216.31</v>
      </c>
    </row>
    <row r="13" spans="1:14" ht="15" x14ac:dyDescent="0.2">
      <c r="A13" s="56"/>
      <c r="B13" s="56"/>
      <c r="C13" s="59" t="s">
        <v>51</v>
      </c>
      <c r="D13" s="60" t="s">
        <v>52</v>
      </c>
      <c r="E13" s="61">
        <f>F13/7.5345</f>
        <v>1061.7824673170085</v>
      </c>
      <c r="F13" s="53">
        <v>8000</v>
      </c>
      <c r="G13" s="52">
        <v>1327.23</v>
      </c>
      <c r="H13" s="62">
        <v>10000</v>
      </c>
      <c r="I13" s="63">
        <v>5320</v>
      </c>
      <c r="J13" s="62">
        <v>40083.54</v>
      </c>
      <c r="K13" s="64">
        <v>5320</v>
      </c>
      <c r="L13" s="62">
        <v>40083.54</v>
      </c>
      <c r="M13" s="63">
        <v>5320</v>
      </c>
      <c r="N13" s="62">
        <v>40083.54</v>
      </c>
    </row>
    <row r="14" spans="1:14" ht="15" x14ac:dyDescent="0.2">
      <c r="A14" s="56"/>
      <c r="B14" s="56"/>
      <c r="C14" s="59" t="s">
        <v>53</v>
      </c>
      <c r="D14" s="60" t="s">
        <v>54</v>
      </c>
      <c r="E14" s="61">
        <v>0</v>
      </c>
      <c r="F14" s="53">
        <v>0</v>
      </c>
      <c r="G14" s="52">
        <v>0</v>
      </c>
      <c r="H14" s="62">
        <v>0</v>
      </c>
      <c r="I14" s="63">
        <v>390</v>
      </c>
      <c r="J14" s="62">
        <v>2938.46</v>
      </c>
      <c r="K14" s="64">
        <v>390</v>
      </c>
      <c r="L14" s="62">
        <v>2938.46</v>
      </c>
      <c r="M14" s="63">
        <v>390</v>
      </c>
      <c r="N14" s="62">
        <v>2938.46</v>
      </c>
    </row>
    <row r="15" spans="1:14" ht="15" x14ac:dyDescent="0.2">
      <c r="A15" s="56"/>
      <c r="B15" s="56">
        <v>64</v>
      </c>
      <c r="C15" s="59"/>
      <c r="D15" s="58" t="s">
        <v>55</v>
      </c>
      <c r="E15" s="61">
        <f t="shared" ref="E15:E20" si="2">F15/7.5345</f>
        <v>0.16590351051828256</v>
      </c>
      <c r="F15" s="53">
        <v>1.25</v>
      </c>
      <c r="G15" s="52">
        <v>13.27</v>
      </c>
      <c r="H15" s="62">
        <v>100</v>
      </c>
      <c r="I15" s="63">
        <v>1</v>
      </c>
      <c r="J15" s="62">
        <v>7.53</v>
      </c>
      <c r="K15" s="64">
        <v>1</v>
      </c>
      <c r="L15" s="62">
        <v>7.53</v>
      </c>
      <c r="M15" s="63">
        <v>1</v>
      </c>
      <c r="N15" s="62">
        <v>7.53</v>
      </c>
    </row>
    <row r="16" spans="1:14" ht="15" x14ac:dyDescent="0.2">
      <c r="A16" s="56"/>
      <c r="B16" s="56"/>
      <c r="C16" s="59" t="s">
        <v>56</v>
      </c>
      <c r="D16" s="60" t="s">
        <v>57</v>
      </c>
      <c r="E16" s="61">
        <f t="shared" si="2"/>
        <v>0.16590351051828256</v>
      </c>
      <c r="F16" s="53">
        <v>1.25</v>
      </c>
      <c r="G16" s="52">
        <v>13.27</v>
      </c>
      <c r="H16" s="62">
        <v>100</v>
      </c>
      <c r="I16" s="63">
        <v>1</v>
      </c>
      <c r="J16" s="62">
        <v>7.53</v>
      </c>
      <c r="K16" s="64">
        <v>1</v>
      </c>
      <c r="L16" s="62">
        <v>7.53</v>
      </c>
      <c r="M16" s="63">
        <v>1</v>
      </c>
      <c r="N16" s="62">
        <v>7.53</v>
      </c>
    </row>
    <row r="17" spans="1:1024" ht="42" x14ac:dyDescent="0.2">
      <c r="A17" s="56"/>
      <c r="B17" s="56">
        <v>65</v>
      </c>
      <c r="C17" s="59"/>
      <c r="D17" s="58" t="s">
        <v>58</v>
      </c>
      <c r="E17" s="61">
        <f t="shared" si="2"/>
        <v>4122.4367907624919</v>
      </c>
      <c r="F17" s="53">
        <v>31060.5</v>
      </c>
      <c r="G17" s="52">
        <v>3981.68</v>
      </c>
      <c r="H17" s="62">
        <v>30000</v>
      </c>
      <c r="I17" s="63">
        <v>3980</v>
      </c>
      <c r="J17" s="62">
        <v>29987.31</v>
      </c>
      <c r="K17" s="64">
        <v>3980</v>
      </c>
      <c r="L17" s="62">
        <v>29987.31</v>
      </c>
      <c r="M17" s="63">
        <v>3980</v>
      </c>
      <c r="N17" s="62">
        <v>29987.31</v>
      </c>
    </row>
    <row r="18" spans="1:1024" ht="15" x14ac:dyDescent="0.2">
      <c r="A18" s="56"/>
      <c r="B18" s="56"/>
      <c r="C18" s="59" t="s">
        <v>59</v>
      </c>
      <c r="D18" s="60" t="s">
        <v>60</v>
      </c>
      <c r="E18" s="61">
        <f t="shared" si="2"/>
        <v>4122.4367907624919</v>
      </c>
      <c r="F18" s="53">
        <v>31060.5</v>
      </c>
      <c r="G18" s="52">
        <v>3981.68</v>
      </c>
      <c r="H18" s="62">
        <v>30000</v>
      </c>
      <c r="I18" s="63">
        <v>3980</v>
      </c>
      <c r="J18" s="62">
        <v>29987.31</v>
      </c>
      <c r="K18" s="64">
        <v>3980</v>
      </c>
      <c r="L18" s="62">
        <v>29987.31</v>
      </c>
      <c r="M18" s="63">
        <v>3980</v>
      </c>
      <c r="N18" s="62">
        <v>29987.31</v>
      </c>
    </row>
    <row r="19" spans="1:1024" ht="28" x14ac:dyDescent="0.2">
      <c r="A19" s="51"/>
      <c r="B19" s="58">
        <v>67</v>
      </c>
      <c r="C19" s="58"/>
      <c r="D19" s="58" t="s">
        <v>61</v>
      </c>
      <c r="E19" s="61">
        <f t="shared" si="2"/>
        <v>181509.91439378855</v>
      </c>
      <c r="F19" s="53">
        <v>1367586.45</v>
      </c>
      <c r="G19" s="52">
        <v>204658.57</v>
      </c>
      <c r="H19" s="62">
        <v>1542000</v>
      </c>
      <c r="I19" s="63">
        <v>189793</v>
      </c>
      <c r="J19" s="62">
        <v>1429995.37</v>
      </c>
      <c r="K19" s="64">
        <v>190457</v>
      </c>
      <c r="L19" s="62">
        <v>1434998.27</v>
      </c>
      <c r="M19" s="63">
        <v>191121</v>
      </c>
      <c r="N19" s="62">
        <v>1440001.18</v>
      </c>
    </row>
    <row r="20" spans="1:1024" ht="28" x14ac:dyDescent="0.2">
      <c r="A20" s="56"/>
      <c r="B20" s="56"/>
      <c r="C20" s="59" t="s">
        <v>62</v>
      </c>
      <c r="D20" s="60" t="s">
        <v>63</v>
      </c>
      <c r="E20" s="61">
        <f t="shared" si="2"/>
        <v>181509.91439378855</v>
      </c>
      <c r="F20" s="53">
        <v>1367586.45</v>
      </c>
      <c r="G20" s="52">
        <v>204658.57</v>
      </c>
      <c r="H20" s="62">
        <v>1542000</v>
      </c>
      <c r="I20" s="63">
        <v>189793</v>
      </c>
      <c r="J20" s="62">
        <v>1429995.37</v>
      </c>
      <c r="K20" s="64">
        <v>190457</v>
      </c>
      <c r="L20" s="62">
        <v>1434998.27</v>
      </c>
      <c r="M20" s="63">
        <v>191121</v>
      </c>
      <c r="N20" s="62">
        <v>1440001.18</v>
      </c>
    </row>
    <row r="21" spans="1:1024" ht="15" x14ac:dyDescent="0.2">
      <c r="D21" s="65"/>
      <c r="E21" s="65"/>
      <c r="F21" s="65"/>
      <c r="G21" s="65"/>
    </row>
    <row r="22" spans="1:1024" s="67" customFormat="1" ht="15.75" customHeight="1" x14ac:dyDescent="0.2">
      <c r="A22" s="41" t="s">
        <v>64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  <c r="IW22" s="66"/>
      <c r="IX22" s="66"/>
      <c r="IY22" s="66"/>
      <c r="IZ22" s="66"/>
      <c r="JA22" s="66"/>
      <c r="JB22" s="66"/>
      <c r="JC22" s="66"/>
      <c r="JD22" s="66"/>
      <c r="JE22" s="66"/>
      <c r="JF22" s="66"/>
      <c r="JG22" s="66"/>
      <c r="JH22" s="66"/>
      <c r="JI22" s="66"/>
      <c r="JJ22" s="66"/>
      <c r="JK22" s="66"/>
      <c r="JL22" s="66"/>
      <c r="JM22" s="66"/>
      <c r="JN22" s="66"/>
      <c r="JO22" s="66"/>
      <c r="JP22" s="66"/>
      <c r="JQ22" s="66"/>
      <c r="JR22" s="66"/>
      <c r="JS22" s="66"/>
      <c r="JT22" s="66"/>
      <c r="JU22" s="66"/>
      <c r="JV22" s="66"/>
      <c r="JW22" s="66"/>
      <c r="JX22" s="66"/>
      <c r="JY22" s="66"/>
      <c r="JZ22" s="66"/>
      <c r="KA22" s="66"/>
      <c r="KB22" s="66"/>
      <c r="KC22" s="66"/>
      <c r="KD22" s="66"/>
      <c r="KE22" s="66"/>
      <c r="KF22" s="66"/>
      <c r="KG22" s="66"/>
      <c r="KH22" s="66"/>
      <c r="KI22" s="66"/>
      <c r="KJ22" s="66"/>
      <c r="KK22" s="66"/>
      <c r="KL22" s="66"/>
      <c r="KM22" s="66"/>
      <c r="KN22" s="66"/>
      <c r="KO22" s="66"/>
      <c r="KP22" s="66"/>
      <c r="KQ22" s="66"/>
      <c r="KR22" s="66"/>
      <c r="KS22" s="66"/>
      <c r="KT22" s="66"/>
      <c r="KU22" s="66"/>
      <c r="KV22" s="66"/>
      <c r="KW22" s="66"/>
      <c r="KX22" s="66"/>
      <c r="KY22" s="66"/>
      <c r="KZ22" s="66"/>
      <c r="LA22" s="66"/>
      <c r="LB22" s="66"/>
      <c r="LC22" s="66"/>
      <c r="LD22" s="66"/>
      <c r="LE22" s="66"/>
      <c r="LF22" s="66"/>
      <c r="LG22" s="66"/>
      <c r="LH22" s="66"/>
      <c r="LI22" s="66"/>
      <c r="LJ22" s="66"/>
      <c r="LK22" s="66"/>
      <c r="LL22" s="66"/>
      <c r="LM22" s="66"/>
      <c r="LN22" s="66"/>
      <c r="LO22" s="66"/>
      <c r="LP22" s="66"/>
      <c r="LQ22" s="66"/>
      <c r="LR22" s="66"/>
      <c r="LS22" s="66"/>
      <c r="LT22" s="66"/>
      <c r="LU22" s="66"/>
      <c r="LV22" s="66"/>
      <c r="LW22" s="66"/>
      <c r="LX22" s="66"/>
      <c r="LY22" s="66"/>
      <c r="LZ22" s="66"/>
      <c r="MA22" s="66"/>
      <c r="MB22" s="66"/>
      <c r="MC22" s="66"/>
      <c r="MD22" s="66"/>
      <c r="ME22" s="66"/>
      <c r="MF22" s="66"/>
      <c r="MG22" s="66"/>
      <c r="MH22" s="66"/>
      <c r="MI22" s="66"/>
      <c r="MJ22" s="66"/>
      <c r="MK22" s="66"/>
      <c r="ML22" s="66"/>
      <c r="MM22" s="66"/>
      <c r="MN22" s="66"/>
      <c r="MO22" s="66"/>
      <c r="MP22" s="66"/>
      <c r="MQ22" s="66"/>
      <c r="MR22" s="66"/>
      <c r="MS22" s="66"/>
      <c r="MT22" s="66"/>
      <c r="MU22" s="66"/>
      <c r="MV22" s="66"/>
      <c r="MW22" s="66"/>
      <c r="MX22" s="66"/>
      <c r="MY22" s="66"/>
      <c r="MZ22" s="66"/>
      <c r="NA22" s="66"/>
      <c r="NB22" s="66"/>
      <c r="NC22" s="66"/>
      <c r="ND22" s="66"/>
      <c r="NE22" s="66"/>
      <c r="NF22" s="66"/>
      <c r="NG22" s="66"/>
      <c r="NH22" s="66"/>
      <c r="NI22" s="66"/>
      <c r="NJ22" s="66"/>
      <c r="NK22" s="66"/>
      <c r="NL22" s="66"/>
      <c r="NM22" s="66"/>
      <c r="NN22" s="66"/>
      <c r="NO22" s="66"/>
      <c r="NP22" s="66"/>
      <c r="NQ22" s="66"/>
      <c r="NR22" s="66"/>
      <c r="NS22" s="66"/>
      <c r="NT22" s="66"/>
      <c r="NU22" s="66"/>
      <c r="NV22" s="66"/>
      <c r="NW22" s="66"/>
      <c r="NX22" s="66"/>
      <c r="NY22" s="66"/>
      <c r="NZ22" s="66"/>
      <c r="OA22" s="66"/>
      <c r="OB22" s="66"/>
      <c r="OC22" s="66"/>
      <c r="OD22" s="66"/>
      <c r="OE22" s="66"/>
      <c r="OF22" s="66"/>
      <c r="OG22" s="66"/>
      <c r="OH22" s="66"/>
      <c r="OI22" s="66"/>
      <c r="OJ22" s="66"/>
      <c r="OK22" s="66"/>
      <c r="OL22" s="66"/>
      <c r="OM22" s="66"/>
      <c r="ON22" s="66"/>
      <c r="OO22" s="66"/>
      <c r="OP22" s="66"/>
      <c r="OQ22" s="66"/>
      <c r="OR22" s="66"/>
      <c r="OS22" s="66"/>
      <c r="OT22" s="66"/>
      <c r="OU22" s="66"/>
      <c r="OV22" s="66"/>
      <c r="OW22" s="66"/>
      <c r="OX22" s="66"/>
      <c r="OY22" s="66"/>
      <c r="OZ22" s="66"/>
      <c r="PA22" s="66"/>
      <c r="PB22" s="66"/>
      <c r="PC22" s="66"/>
      <c r="PD22" s="66"/>
      <c r="PE22" s="66"/>
      <c r="PF22" s="66"/>
      <c r="PG22" s="66"/>
      <c r="PH22" s="66"/>
      <c r="PI22" s="66"/>
      <c r="PJ22" s="66"/>
      <c r="PK22" s="66"/>
      <c r="PL22" s="66"/>
      <c r="PM22" s="66"/>
      <c r="PN22" s="66"/>
      <c r="PO22" s="66"/>
      <c r="PP22" s="66"/>
      <c r="PQ22" s="66"/>
      <c r="PR22" s="66"/>
      <c r="PS22" s="66"/>
      <c r="PT22" s="66"/>
      <c r="PU22" s="66"/>
      <c r="PV22" s="66"/>
      <c r="PW22" s="66"/>
      <c r="PX22" s="66"/>
      <c r="PY22" s="66"/>
      <c r="PZ22" s="66"/>
      <c r="QA22" s="66"/>
      <c r="QB22" s="66"/>
      <c r="QC22" s="66"/>
      <c r="QD22" s="66"/>
      <c r="QE22" s="66"/>
      <c r="QF22" s="66"/>
      <c r="QG22" s="66"/>
      <c r="QH22" s="66"/>
      <c r="QI22" s="66"/>
      <c r="QJ22" s="66"/>
      <c r="QK22" s="66"/>
      <c r="QL22" s="66"/>
      <c r="QM22" s="66"/>
      <c r="QN22" s="66"/>
      <c r="QO22" s="66"/>
      <c r="QP22" s="66"/>
      <c r="QQ22" s="66"/>
      <c r="QR22" s="66"/>
      <c r="QS22" s="66"/>
      <c r="QT22" s="66"/>
      <c r="QU22" s="66"/>
      <c r="QV22" s="66"/>
      <c r="QW22" s="66"/>
      <c r="QX22" s="66"/>
      <c r="QY22" s="66"/>
      <c r="QZ22" s="66"/>
      <c r="RA22" s="66"/>
      <c r="RB22" s="66"/>
      <c r="RC22" s="66"/>
      <c r="RD22" s="66"/>
      <c r="RE22" s="66"/>
      <c r="RF22" s="66"/>
      <c r="RG22" s="66"/>
      <c r="RH22" s="66"/>
      <c r="RI22" s="66"/>
      <c r="RJ22" s="66"/>
      <c r="RK22" s="66"/>
      <c r="RL22" s="66"/>
      <c r="RM22" s="66"/>
      <c r="RN22" s="66"/>
      <c r="RO22" s="66"/>
      <c r="RP22" s="66"/>
      <c r="RQ22" s="66"/>
      <c r="RR22" s="66"/>
      <c r="RS22" s="66"/>
      <c r="RT22" s="66"/>
      <c r="RU22" s="66"/>
      <c r="RV22" s="66"/>
      <c r="RW22" s="66"/>
      <c r="RX22" s="66"/>
      <c r="RY22" s="66"/>
      <c r="RZ22" s="66"/>
      <c r="SA22" s="66"/>
      <c r="SB22" s="66"/>
      <c r="SC22" s="66"/>
      <c r="SD22" s="66"/>
      <c r="SE22" s="66"/>
      <c r="SF22" s="66"/>
      <c r="SG22" s="66"/>
      <c r="SH22" s="66"/>
      <c r="SI22" s="66"/>
      <c r="SJ22" s="66"/>
      <c r="SK22" s="66"/>
      <c r="SL22" s="66"/>
      <c r="SM22" s="66"/>
      <c r="SN22" s="66"/>
      <c r="SO22" s="66"/>
      <c r="SP22" s="66"/>
      <c r="SQ22" s="66"/>
      <c r="SR22" s="66"/>
      <c r="SS22" s="66"/>
      <c r="ST22" s="66"/>
      <c r="SU22" s="66"/>
      <c r="SV22" s="66"/>
      <c r="SW22" s="66"/>
      <c r="SX22" s="66"/>
      <c r="SY22" s="66"/>
      <c r="SZ22" s="66"/>
      <c r="TA22" s="66"/>
      <c r="TB22" s="66"/>
      <c r="TC22" s="66"/>
      <c r="TD22" s="66"/>
      <c r="TE22" s="66"/>
      <c r="TF22" s="66"/>
      <c r="TG22" s="66"/>
      <c r="TH22" s="66"/>
      <c r="TI22" s="66"/>
      <c r="TJ22" s="66"/>
      <c r="TK22" s="66"/>
      <c r="TL22" s="66"/>
      <c r="TM22" s="66"/>
      <c r="TN22" s="66"/>
      <c r="TO22" s="66"/>
      <c r="TP22" s="66"/>
      <c r="TQ22" s="66"/>
      <c r="TR22" s="66"/>
      <c r="TS22" s="66"/>
      <c r="TT22" s="66"/>
      <c r="TU22" s="66"/>
      <c r="TV22" s="66"/>
      <c r="TW22" s="66"/>
      <c r="TX22" s="66"/>
      <c r="TY22" s="66"/>
      <c r="TZ22" s="66"/>
      <c r="UA22" s="66"/>
      <c r="UB22" s="66"/>
      <c r="UC22" s="66"/>
      <c r="UD22" s="66"/>
      <c r="UE22" s="66"/>
      <c r="UF22" s="66"/>
      <c r="UG22" s="66"/>
      <c r="UH22" s="66"/>
      <c r="UI22" s="66"/>
      <c r="UJ22" s="66"/>
      <c r="UK22" s="66"/>
      <c r="UL22" s="66"/>
      <c r="UM22" s="66"/>
      <c r="UN22" s="66"/>
      <c r="UO22" s="66"/>
      <c r="UP22" s="66"/>
      <c r="UQ22" s="66"/>
      <c r="UR22" s="66"/>
      <c r="US22" s="66"/>
      <c r="UT22" s="66"/>
      <c r="UU22" s="66"/>
      <c r="UV22" s="66"/>
      <c r="UW22" s="66"/>
      <c r="UX22" s="66"/>
      <c r="UY22" s="66"/>
      <c r="UZ22" s="66"/>
      <c r="VA22" s="66"/>
      <c r="VB22" s="66"/>
      <c r="VC22" s="66"/>
      <c r="VD22" s="66"/>
      <c r="VE22" s="66"/>
      <c r="VF22" s="66"/>
      <c r="VG22" s="66"/>
      <c r="VH22" s="66"/>
      <c r="VI22" s="66"/>
      <c r="VJ22" s="66"/>
      <c r="VK22" s="66"/>
      <c r="VL22" s="66"/>
      <c r="VM22" s="66"/>
      <c r="VN22" s="66"/>
      <c r="VO22" s="66"/>
      <c r="VP22" s="66"/>
      <c r="VQ22" s="66"/>
      <c r="VR22" s="66"/>
      <c r="VS22" s="66"/>
      <c r="VT22" s="66"/>
      <c r="VU22" s="66"/>
      <c r="VV22" s="66"/>
      <c r="VW22" s="66"/>
      <c r="VX22" s="66"/>
      <c r="VY22" s="66"/>
      <c r="VZ22" s="66"/>
      <c r="WA22" s="66"/>
      <c r="WB22" s="66"/>
      <c r="WC22" s="66"/>
      <c r="WD22" s="66"/>
      <c r="WE22" s="66"/>
      <c r="WF22" s="66"/>
      <c r="WG22" s="66"/>
      <c r="WH22" s="66"/>
      <c r="WI22" s="66"/>
      <c r="WJ22" s="66"/>
      <c r="WK22" s="66"/>
      <c r="WL22" s="66"/>
      <c r="WM22" s="66"/>
      <c r="WN22" s="66"/>
      <c r="WO22" s="66"/>
      <c r="WP22" s="66"/>
      <c r="WQ22" s="66"/>
      <c r="WR22" s="66"/>
      <c r="WS22" s="66"/>
      <c r="WT22" s="66"/>
      <c r="WU22" s="66"/>
      <c r="WV22" s="66"/>
      <c r="WW22" s="66"/>
      <c r="WX22" s="66"/>
      <c r="WY22" s="66"/>
      <c r="WZ22" s="66"/>
      <c r="XA22" s="66"/>
      <c r="XB22" s="66"/>
      <c r="XC22" s="66"/>
      <c r="XD22" s="66"/>
      <c r="XE22" s="66"/>
      <c r="XF22" s="66"/>
      <c r="XG22" s="66"/>
      <c r="XH22" s="66"/>
      <c r="XI22" s="66"/>
      <c r="XJ22" s="66"/>
      <c r="XK22" s="66"/>
      <c r="XL22" s="66"/>
      <c r="XM22" s="66"/>
      <c r="XN22" s="66"/>
      <c r="XO22" s="66"/>
      <c r="XP22" s="66"/>
      <c r="XQ22" s="66"/>
      <c r="XR22" s="66"/>
      <c r="XS22" s="66"/>
      <c r="XT22" s="66"/>
      <c r="XU22" s="66"/>
      <c r="XV22" s="66"/>
      <c r="XW22" s="66"/>
      <c r="XX22" s="66"/>
      <c r="XY22" s="66"/>
      <c r="XZ22" s="66"/>
      <c r="YA22" s="66"/>
      <c r="YB22" s="66"/>
      <c r="YC22" s="66"/>
      <c r="YD22" s="66"/>
      <c r="YE22" s="66"/>
      <c r="YF22" s="66"/>
      <c r="YG22" s="66"/>
      <c r="YH22" s="66"/>
      <c r="YI22" s="66"/>
      <c r="YJ22" s="66"/>
      <c r="YK22" s="66"/>
      <c r="YL22" s="66"/>
      <c r="YM22" s="66"/>
      <c r="YN22" s="66"/>
      <c r="YO22" s="66"/>
      <c r="YP22" s="66"/>
      <c r="YQ22" s="66"/>
      <c r="YR22" s="66"/>
      <c r="YS22" s="66"/>
      <c r="YT22" s="66"/>
      <c r="YU22" s="66"/>
      <c r="YV22" s="66"/>
      <c r="YW22" s="66"/>
      <c r="YX22" s="66"/>
      <c r="YY22" s="66"/>
      <c r="YZ22" s="66"/>
      <c r="ZA22" s="66"/>
      <c r="ZB22" s="66"/>
      <c r="ZC22" s="66"/>
      <c r="ZD22" s="66"/>
      <c r="ZE22" s="66"/>
      <c r="ZF22" s="66"/>
      <c r="ZG22" s="66"/>
      <c r="ZH22" s="66"/>
      <c r="ZI22" s="66"/>
      <c r="ZJ22" s="66"/>
      <c r="ZK22" s="66"/>
      <c r="ZL22" s="66"/>
      <c r="ZM22" s="66"/>
      <c r="ZN22" s="66"/>
      <c r="ZO22" s="66"/>
      <c r="ZP22" s="66"/>
      <c r="ZQ22" s="66"/>
      <c r="ZR22" s="66"/>
      <c r="ZS22" s="66"/>
      <c r="ZT22" s="66"/>
      <c r="ZU22" s="66"/>
      <c r="ZV22" s="66"/>
      <c r="ZW22" s="66"/>
      <c r="ZX22" s="66"/>
      <c r="ZY22" s="66"/>
      <c r="ZZ22" s="66"/>
      <c r="AAA22" s="66"/>
      <c r="AAB22" s="66"/>
      <c r="AAC22" s="66"/>
      <c r="AAD22" s="66"/>
      <c r="AAE22" s="66"/>
      <c r="AAF22" s="66"/>
      <c r="AAG22" s="66"/>
      <c r="AAH22" s="66"/>
      <c r="AAI22" s="66"/>
      <c r="AAJ22" s="66"/>
      <c r="AAK22" s="66"/>
      <c r="AAL22" s="66"/>
      <c r="AAM22" s="66"/>
      <c r="AAN22" s="66"/>
      <c r="AAO22" s="66"/>
      <c r="AAP22" s="66"/>
      <c r="AAQ22" s="66"/>
      <c r="AAR22" s="66"/>
      <c r="AAS22" s="66"/>
      <c r="AAT22" s="66"/>
      <c r="AAU22" s="66"/>
      <c r="AAV22" s="66"/>
      <c r="AAW22" s="66"/>
      <c r="AAX22" s="66"/>
      <c r="AAY22" s="66"/>
      <c r="AAZ22" s="66"/>
      <c r="ABA22" s="66"/>
      <c r="ABB22" s="66"/>
      <c r="ABC22" s="66"/>
      <c r="ABD22" s="66"/>
      <c r="ABE22" s="66"/>
      <c r="ABF22" s="66"/>
      <c r="ABG22" s="66"/>
      <c r="ABH22" s="66"/>
      <c r="ABI22" s="66"/>
      <c r="ABJ22" s="66"/>
      <c r="ABK22" s="66"/>
      <c r="ABL22" s="66"/>
      <c r="ABM22" s="66"/>
      <c r="ABN22" s="66"/>
      <c r="ABO22" s="66"/>
      <c r="ABP22" s="66"/>
      <c r="ABQ22" s="66"/>
      <c r="ABR22" s="66"/>
      <c r="ABS22" s="66"/>
      <c r="ABT22" s="66"/>
      <c r="ABU22" s="66"/>
      <c r="ABV22" s="66"/>
      <c r="ABW22" s="66"/>
      <c r="ABX22" s="66"/>
      <c r="ABY22" s="66"/>
      <c r="ABZ22" s="66"/>
      <c r="ACA22" s="66"/>
      <c r="ACB22" s="66"/>
      <c r="ACC22" s="66"/>
      <c r="ACD22" s="66"/>
      <c r="ACE22" s="66"/>
      <c r="ACF22" s="66"/>
      <c r="ACG22" s="66"/>
      <c r="ACH22" s="66"/>
      <c r="ACI22" s="66"/>
      <c r="ACJ22" s="66"/>
      <c r="ACK22" s="66"/>
      <c r="ACL22" s="66"/>
      <c r="ACM22" s="66"/>
      <c r="ACN22" s="66"/>
      <c r="ACO22" s="66"/>
      <c r="ACP22" s="66"/>
      <c r="ACQ22" s="66"/>
      <c r="ACR22" s="66"/>
      <c r="ACS22" s="66"/>
      <c r="ACT22" s="66"/>
      <c r="ACU22" s="66"/>
      <c r="ACV22" s="66"/>
      <c r="ACW22" s="66"/>
      <c r="ACX22" s="66"/>
      <c r="ACY22" s="66"/>
      <c r="ACZ22" s="66"/>
      <c r="ADA22" s="66"/>
      <c r="ADB22" s="66"/>
      <c r="ADC22" s="66"/>
      <c r="ADD22" s="66"/>
      <c r="ADE22" s="66"/>
      <c r="ADF22" s="66"/>
      <c r="ADG22" s="66"/>
      <c r="ADH22" s="66"/>
      <c r="ADI22" s="66"/>
      <c r="ADJ22" s="66"/>
      <c r="ADK22" s="66"/>
      <c r="ADL22" s="66"/>
      <c r="ADM22" s="66"/>
      <c r="ADN22" s="66"/>
      <c r="ADO22" s="66"/>
      <c r="ADP22" s="66"/>
      <c r="ADQ22" s="66"/>
      <c r="ADR22" s="66"/>
      <c r="ADS22" s="66"/>
      <c r="ADT22" s="66"/>
      <c r="ADU22" s="66"/>
      <c r="ADV22" s="66"/>
      <c r="ADW22" s="66"/>
      <c r="ADX22" s="66"/>
      <c r="ADY22" s="66"/>
      <c r="ADZ22" s="66"/>
      <c r="AEA22" s="66"/>
      <c r="AEB22" s="66"/>
      <c r="AEC22" s="66"/>
      <c r="AED22" s="66"/>
      <c r="AEE22" s="66"/>
      <c r="AEF22" s="66"/>
      <c r="AEG22" s="66"/>
      <c r="AEH22" s="66"/>
      <c r="AEI22" s="66"/>
      <c r="AEJ22" s="66"/>
      <c r="AEK22" s="66"/>
      <c r="AEL22" s="66"/>
      <c r="AEM22" s="66"/>
      <c r="AEN22" s="66"/>
      <c r="AEO22" s="66"/>
      <c r="AEP22" s="66"/>
      <c r="AEQ22" s="66"/>
      <c r="AER22" s="66"/>
      <c r="AES22" s="66"/>
      <c r="AET22" s="66"/>
      <c r="AEU22" s="66"/>
      <c r="AEV22" s="66"/>
      <c r="AEW22" s="66"/>
      <c r="AEX22" s="66"/>
      <c r="AEY22" s="66"/>
      <c r="AEZ22" s="66"/>
      <c r="AFA22" s="66"/>
      <c r="AFB22" s="66"/>
      <c r="AFC22" s="66"/>
      <c r="AFD22" s="66"/>
      <c r="AFE22" s="66"/>
      <c r="AFF22" s="66"/>
      <c r="AFG22" s="66"/>
      <c r="AFH22" s="66"/>
      <c r="AFI22" s="66"/>
      <c r="AFJ22" s="66"/>
      <c r="AFK22" s="66"/>
      <c r="AFL22" s="66"/>
      <c r="AFM22" s="66"/>
      <c r="AFN22" s="66"/>
      <c r="AFO22" s="66"/>
      <c r="AFP22" s="66"/>
      <c r="AFQ22" s="66"/>
      <c r="AFR22" s="66"/>
      <c r="AFS22" s="66"/>
      <c r="AFT22" s="66"/>
      <c r="AFU22" s="66"/>
      <c r="AFV22" s="66"/>
      <c r="AFW22" s="66"/>
      <c r="AFX22" s="66"/>
      <c r="AFY22" s="66"/>
      <c r="AFZ22" s="66"/>
      <c r="AGA22" s="66"/>
      <c r="AGB22" s="66"/>
      <c r="AGC22" s="66"/>
      <c r="AGD22" s="66"/>
      <c r="AGE22" s="66"/>
      <c r="AGF22" s="66"/>
      <c r="AGG22" s="66"/>
      <c r="AGH22" s="66"/>
      <c r="AGI22" s="66"/>
      <c r="AGJ22" s="66"/>
      <c r="AGK22" s="66"/>
      <c r="AGL22" s="66"/>
      <c r="AGM22" s="66"/>
      <c r="AGN22" s="66"/>
      <c r="AGO22" s="66"/>
      <c r="AGP22" s="66"/>
      <c r="AGQ22" s="66"/>
      <c r="AGR22" s="66"/>
      <c r="AGS22" s="66"/>
      <c r="AGT22" s="66"/>
      <c r="AGU22" s="66"/>
      <c r="AGV22" s="66"/>
      <c r="AGW22" s="66"/>
      <c r="AGX22" s="66"/>
      <c r="AGY22" s="66"/>
      <c r="AGZ22" s="66"/>
      <c r="AHA22" s="66"/>
      <c r="AHB22" s="66"/>
      <c r="AHC22" s="66"/>
      <c r="AHD22" s="66"/>
      <c r="AHE22" s="66"/>
      <c r="AHF22" s="66"/>
      <c r="AHG22" s="66"/>
      <c r="AHH22" s="66"/>
      <c r="AHI22" s="66"/>
      <c r="AHJ22" s="66"/>
      <c r="AHK22" s="66"/>
      <c r="AHL22" s="66"/>
      <c r="AHM22" s="66"/>
      <c r="AHN22" s="66"/>
      <c r="AHO22" s="66"/>
      <c r="AHP22" s="66"/>
      <c r="AHQ22" s="66"/>
      <c r="AHR22" s="66"/>
      <c r="AHS22" s="66"/>
      <c r="AHT22" s="66"/>
      <c r="AHU22" s="66"/>
      <c r="AHV22" s="66"/>
      <c r="AHW22" s="66"/>
      <c r="AHX22" s="66"/>
      <c r="AHY22" s="66"/>
      <c r="AHZ22" s="66"/>
      <c r="AIA22" s="66"/>
      <c r="AIB22" s="66"/>
      <c r="AIC22" s="66"/>
      <c r="AID22" s="66"/>
      <c r="AIE22" s="66"/>
      <c r="AIF22" s="66"/>
      <c r="AIG22" s="66"/>
      <c r="AIH22" s="66"/>
      <c r="AII22" s="66"/>
      <c r="AIJ22" s="66"/>
      <c r="AIK22" s="66"/>
      <c r="AIL22" s="66"/>
      <c r="AIM22" s="66"/>
      <c r="AIN22" s="66"/>
      <c r="AIO22" s="66"/>
      <c r="AIP22" s="66"/>
      <c r="AIQ22" s="66"/>
      <c r="AIR22" s="66"/>
      <c r="AIS22" s="66"/>
      <c r="AIT22" s="66"/>
      <c r="AIU22" s="66"/>
      <c r="AIV22" s="66"/>
      <c r="AIW22" s="66"/>
      <c r="AIX22" s="66"/>
      <c r="AIY22" s="66"/>
      <c r="AIZ22" s="66"/>
      <c r="AJA22" s="66"/>
      <c r="AJB22" s="66"/>
      <c r="AJC22" s="66"/>
      <c r="AJD22" s="66"/>
      <c r="AJE22" s="66"/>
      <c r="AJF22" s="66"/>
      <c r="AJG22" s="66"/>
      <c r="AJH22" s="66"/>
      <c r="AJI22" s="66"/>
      <c r="AJJ22" s="66"/>
      <c r="AJK22" s="66"/>
      <c r="AJL22" s="66"/>
      <c r="AJM22" s="66"/>
      <c r="AJN22" s="66"/>
      <c r="AJO22" s="66"/>
      <c r="AJP22" s="66"/>
      <c r="AJQ22" s="66"/>
      <c r="AJR22" s="66"/>
      <c r="AJS22" s="66"/>
      <c r="AJT22" s="66"/>
      <c r="AJU22" s="66"/>
      <c r="AJV22" s="66"/>
      <c r="AJW22" s="66"/>
      <c r="AJX22" s="66"/>
      <c r="AJY22" s="66"/>
      <c r="AJZ22" s="66"/>
      <c r="AKA22" s="66"/>
      <c r="AKB22" s="66"/>
      <c r="AKC22" s="66"/>
      <c r="AKD22" s="66"/>
      <c r="AKE22" s="66"/>
      <c r="AKF22" s="66"/>
      <c r="AKG22" s="66"/>
      <c r="AKH22" s="66"/>
      <c r="AKI22" s="66"/>
      <c r="AKJ22" s="66"/>
      <c r="AKK22" s="66"/>
      <c r="AKL22" s="66"/>
      <c r="AKM22" s="66"/>
      <c r="AKN22" s="66"/>
      <c r="AKO22" s="66"/>
      <c r="AKP22" s="66"/>
      <c r="AKQ22" s="66"/>
      <c r="AKR22" s="66"/>
      <c r="AKS22" s="66"/>
      <c r="AKT22" s="66"/>
      <c r="AKU22" s="66"/>
      <c r="AKV22" s="66"/>
      <c r="AKW22" s="66"/>
      <c r="AKX22" s="66"/>
      <c r="AKY22" s="66"/>
      <c r="AKZ22" s="66"/>
      <c r="ALA22" s="66"/>
      <c r="ALB22" s="66"/>
      <c r="ALC22" s="66"/>
      <c r="ALD22" s="66"/>
      <c r="ALE22" s="66"/>
      <c r="ALF22" s="66"/>
      <c r="ALG22" s="66"/>
      <c r="ALH22" s="66"/>
      <c r="ALI22" s="66"/>
      <c r="ALJ22" s="66"/>
      <c r="ALK22" s="66"/>
      <c r="ALL22" s="66"/>
      <c r="ALM22" s="66"/>
      <c r="ALN22" s="66"/>
      <c r="ALO22" s="66"/>
      <c r="ALP22" s="66"/>
      <c r="ALQ22" s="66"/>
      <c r="ALR22" s="66"/>
      <c r="ALS22" s="66"/>
      <c r="ALT22" s="66"/>
      <c r="ALU22" s="66"/>
      <c r="ALV22" s="66"/>
      <c r="ALW22" s="66"/>
      <c r="ALX22" s="66"/>
      <c r="ALY22" s="66"/>
      <c r="ALZ22" s="66"/>
      <c r="AMA22" s="66"/>
      <c r="AMB22" s="66"/>
      <c r="AMC22" s="66"/>
      <c r="AMD22" s="66"/>
      <c r="AME22" s="66"/>
      <c r="AMF22" s="66"/>
      <c r="AMG22" s="66"/>
      <c r="AMH22" s="66"/>
      <c r="AMI22" s="66"/>
      <c r="AMJ22" s="66"/>
    </row>
    <row r="23" spans="1:1024" ht="18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  <c r="M23" s="3"/>
      <c r="N23" s="3"/>
    </row>
    <row r="24" spans="1:1024" ht="28" x14ac:dyDescent="0.2">
      <c r="A24" s="49" t="s">
        <v>33</v>
      </c>
      <c r="B24" s="50" t="s">
        <v>34</v>
      </c>
      <c r="C24" s="50" t="s">
        <v>35</v>
      </c>
      <c r="D24" s="50" t="s">
        <v>65</v>
      </c>
      <c r="E24" s="50" t="s">
        <v>37</v>
      </c>
      <c r="F24" s="50" t="s">
        <v>38</v>
      </c>
      <c r="G24" s="50" t="s">
        <v>39</v>
      </c>
      <c r="H24" s="50" t="s">
        <v>40</v>
      </c>
      <c r="I24" s="50" t="s">
        <v>41</v>
      </c>
      <c r="J24" s="50" t="s">
        <v>42</v>
      </c>
      <c r="K24" s="49" t="s">
        <v>43</v>
      </c>
      <c r="L24" s="49" t="s">
        <v>44</v>
      </c>
      <c r="M24" s="49" t="s">
        <v>45</v>
      </c>
      <c r="N24" s="49" t="s">
        <v>46</v>
      </c>
    </row>
    <row r="25" spans="1:1024" ht="15.75" customHeight="1" x14ac:dyDescent="0.2">
      <c r="A25" s="51">
        <v>3</v>
      </c>
      <c r="B25" s="51"/>
      <c r="C25" s="51"/>
      <c r="D25" s="51" t="s">
        <v>66</v>
      </c>
      <c r="E25" s="52">
        <f t="shared" ref="E25:N25" si="3">SUM(E26,E28,E32)</f>
        <v>178900.42471298692</v>
      </c>
      <c r="F25" s="53">
        <f t="shared" si="3"/>
        <v>1347925.25</v>
      </c>
      <c r="G25" s="55">
        <f t="shared" si="3"/>
        <v>200411.41999999998</v>
      </c>
      <c r="H25" s="53">
        <f t="shared" si="3"/>
        <v>1510000</v>
      </c>
      <c r="I25" s="52">
        <f t="shared" si="3"/>
        <v>183268</v>
      </c>
      <c r="J25" s="54">
        <f t="shared" si="3"/>
        <v>1380832.77</v>
      </c>
      <c r="K25" s="55">
        <f t="shared" si="3"/>
        <v>183932</v>
      </c>
      <c r="L25" s="54">
        <f t="shared" si="3"/>
        <v>1385835.67</v>
      </c>
      <c r="M25" s="55">
        <f t="shared" si="3"/>
        <v>184596</v>
      </c>
      <c r="N25" s="54">
        <f t="shared" si="3"/>
        <v>1390838.5899999999</v>
      </c>
    </row>
    <row r="26" spans="1:1024" ht="15.75" customHeight="1" x14ac:dyDescent="0.2">
      <c r="A26" s="51"/>
      <c r="B26" s="58">
        <v>31</v>
      </c>
      <c r="C26" s="58"/>
      <c r="D26" s="58" t="s">
        <v>67</v>
      </c>
      <c r="E26" s="61">
        <f>F26/7.5345</f>
        <v>158817.94677815383</v>
      </c>
      <c r="F26" s="53">
        <v>1196613.82</v>
      </c>
      <c r="G26" s="55">
        <v>175990.44</v>
      </c>
      <c r="H26" s="68">
        <v>1326000</v>
      </c>
      <c r="I26" s="63">
        <v>139768</v>
      </c>
      <c r="J26" s="62">
        <v>1053081.99</v>
      </c>
      <c r="K26" s="64">
        <v>139768</v>
      </c>
      <c r="L26" s="69">
        <v>1053081.99</v>
      </c>
      <c r="M26" s="70">
        <v>139768</v>
      </c>
      <c r="N26" s="69">
        <v>1053081.99</v>
      </c>
    </row>
    <row r="27" spans="1:1024" ht="28" x14ac:dyDescent="0.2">
      <c r="A27" s="56"/>
      <c r="B27" s="56"/>
      <c r="C27" s="59" t="s">
        <v>62</v>
      </c>
      <c r="D27" s="60" t="s">
        <v>63</v>
      </c>
      <c r="E27" s="61">
        <f>F27/7.5345</f>
        <v>158817.94677815383</v>
      </c>
      <c r="F27" s="53">
        <v>1196613.82</v>
      </c>
      <c r="G27" s="55">
        <v>175990.44</v>
      </c>
      <c r="H27" s="68">
        <v>1326000</v>
      </c>
      <c r="I27" s="63">
        <v>139768</v>
      </c>
      <c r="J27" s="62">
        <v>1053081.99</v>
      </c>
      <c r="K27" s="64">
        <v>139768</v>
      </c>
      <c r="L27" s="69">
        <v>1053081.99</v>
      </c>
      <c r="M27" s="70">
        <v>139768</v>
      </c>
      <c r="N27" s="69">
        <v>1053081.99</v>
      </c>
    </row>
    <row r="28" spans="1:1024" ht="15" x14ac:dyDescent="0.2">
      <c r="A28" s="56"/>
      <c r="B28" s="56">
        <v>32</v>
      </c>
      <c r="C28" s="57"/>
      <c r="D28" s="56" t="s">
        <v>68</v>
      </c>
      <c r="E28" s="53">
        <f t="shared" ref="E28:N28" si="4">SUM(E29,E30,E31)</f>
        <v>19567.804101134778</v>
      </c>
      <c r="F28" s="53">
        <f t="shared" si="4"/>
        <v>147433.62</v>
      </c>
      <c r="G28" s="55">
        <f t="shared" si="4"/>
        <v>23757.37</v>
      </c>
      <c r="H28" s="53">
        <f t="shared" si="4"/>
        <v>179000</v>
      </c>
      <c r="I28" s="52">
        <f t="shared" si="4"/>
        <v>42800</v>
      </c>
      <c r="J28" s="54">
        <f t="shared" si="4"/>
        <v>322476.63</v>
      </c>
      <c r="K28" s="55">
        <f t="shared" si="4"/>
        <v>43464</v>
      </c>
      <c r="L28" s="54">
        <f t="shared" si="4"/>
        <v>327479.53000000003</v>
      </c>
      <c r="M28" s="55">
        <f t="shared" si="4"/>
        <v>44128</v>
      </c>
      <c r="N28" s="54">
        <f t="shared" si="4"/>
        <v>332482.45</v>
      </c>
    </row>
    <row r="29" spans="1:1024" ht="28" x14ac:dyDescent="0.2">
      <c r="A29" s="56"/>
      <c r="B29" s="56"/>
      <c r="C29" s="59" t="s">
        <v>62</v>
      </c>
      <c r="D29" s="60" t="s">
        <v>63</v>
      </c>
      <c r="E29" s="61">
        <f>F29/7.5345</f>
        <v>19567.804101134778</v>
      </c>
      <c r="F29" s="53">
        <v>147433.62</v>
      </c>
      <c r="G29" s="55">
        <v>23757.37</v>
      </c>
      <c r="H29" s="68">
        <v>179000</v>
      </c>
      <c r="I29" s="63">
        <v>41090</v>
      </c>
      <c r="J29" s="62">
        <v>309592.63</v>
      </c>
      <c r="K29" s="64">
        <v>41754</v>
      </c>
      <c r="L29" s="69">
        <v>314595.53000000003</v>
      </c>
      <c r="M29" s="70">
        <v>42418</v>
      </c>
      <c r="N29" s="69">
        <v>319598.45</v>
      </c>
    </row>
    <row r="30" spans="1:1024" ht="15" x14ac:dyDescent="0.2">
      <c r="A30" s="56"/>
      <c r="B30" s="56"/>
      <c r="C30" s="59" t="s">
        <v>51</v>
      </c>
      <c r="D30" s="60" t="s">
        <v>52</v>
      </c>
      <c r="E30" s="61">
        <v>0</v>
      </c>
      <c r="F30" s="53">
        <v>0</v>
      </c>
      <c r="G30" s="64">
        <v>0</v>
      </c>
      <c r="H30" s="68">
        <v>0</v>
      </c>
      <c r="I30" s="63">
        <v>1320</v>
      </c>
      <c r="J30" s="62">
        <v>9945.5400000000009</v>
      </c>
      <c r="K30" s="64">
        <v>1320</v>
      </c>
      <c r="L30" s="69">
        <v>9945.5400000000009</v>
      </c>
      <c r="M30" s="70">
        <v>1320</v>
      </c>
      <c r="N30" s="69">
        <v>9945.5400000000009</v>
      </c>
    </row>
    <row r="31" spans="1:1024" ht="15" x14ac:dyDescent="0.2">
      <c r="A31" s="56"/>
      <c r="B31" s="56"/>
      <c r="C31" s="59" t="s">
        <v>53</v>
      </c>
      <c r="D31" s="60" t="s">
        <v>54</v>
      </c>
      <c r="E31" s="61">
        <v>0</v>
      </c>
      <c r="F31" s="53">
        <v>0</v>
      </c>
      <c r="G31" s="55">
        <v>0</v>
      </c>
      <c r="H31" s="68">
        <v>0</v>
      </c>
      <c r="I31" s="63">
        <v>390</v>
      </c>
      <c r="J31" s="62">
        <v>2938.46</v>
      </c>
      <c r="K31" s="64">
        <v>390</v>
      </c>
      <c r="L31" s="69">
        <v>2938.46</v>
      </c>
      <c r="M31" s="70">
        <v>390</v>
      </c>
      <c r="N31" s="69">
        <v>2938.46</v>
      </c>
    </row>
    <row r="32" spans="1:1024" ht="15" x14ac:dyDescent="0.2">
      <c r="A32" s="56"/>
      <c r="B32" s="58">
        <v>34</v>
      </c>
      <c r="C32" s="58"/>
      <c r="D32" s="56" t="s">
        <v>69</v>
      </c>
      <c r="E32" s="61">
        <f>F32/7.5345</f>
        <v>514.673833698321</v>
      </c>
      <c r="F32" s="53">
        <v>3877.81</v>
      </c>
      <c r="G32" s="55">
        <v>663.61</v>
      </c>
      <c r="H32" s="68">
        <v>5000</v>
      </c>
      <c r="I32" s="63">
        <v>700</v>
      </c>
      <c r="J32" s="62">
        <v>5274.15</v>
      </c>
      <c r="K32" s="64">
        <v>700</v>
      </c>
      <c r="L32" s="69">
        <v>5274.15</v>
      </c>
      <c r="M32" s="70">
        <v>700</v>
      </c>
      <c r="N32" s="69">
        <v>5274.15</v>
      </c>
    </row>
    <row r="33" spans="1:14" ht="28" x14ac:dyDescent="0.2">
      <c r="A33" s="56"/>
      <c r="B33" s="56"/>
      <c r="C33" s="59" t="s">
        <v>62</v>
      </c>
      <c r="D33" s="60" t="s">
        <v>63</v>
      </c>
      <c r="E33" s="61">
        <f>F33/7.5345</f>
        <v>514.673833698321</v>
      </c>
      <c r="F33" s="53">
        <v>3877.81</v>
      </c>
      <c r="G33" s="55">
        <v>663.61</v>
      </c>
      <c r="H33" s="68">
        <v>5000</v>
      </c>
      <c r="I33" s="63">
        <v>700</v>
      </c>
      <c r="J33" s="62">
        <v>5274.15</v>
      </c>
      <c r="K33" s="64">
        <v>700</v>
      </c>
      <c r="L33" s="69">
        <v>5274.15</v>
      </c>
      <c r="M33" s="70">
        <v>700</v>
      </c>
      <c r="N33" s="69">
        <v>5274.15</v>
      </c>
    </row>
    <row r="34" spans="1:14" ht="28" x14ac:dyDescent="0.2">
      <c r="A34" s="71">
        <v>4</v>
      </c>
      <c r="B34" s="71"/>
      <c r="C34" s="71"/>
      <c r="D34" s="72" t="s">
        <v>70</v>
      </c>
      <c r="E34" s="52">
        <f t="shared" ref="E34:N34" si="5">SUM(E36:E40)</f>
        <v>15620.119450527573</v>
      </c>
      <c r="F34" s="53">
        <f t="shared" si="5"/>
        <v>117689.79</v>
      </c>
      <c r="G34" s="55">
        <f t="shared" si="5"/>
        <v>22841.59</v>
      </c>
      <c r="H34" s="53">
        <f t="shared" si="5"/>
        <v>172100</v>
      </c>
      <c r="I34" s="52">
        <f t="shared" si="5"/>
        <v>31906</v>
      </c>
      <c r="J34" s="54">
        <f t="shared" si="5"/>
        <v>240395.76</v>
      </c>
      <c r="K34" s="55">
        <f t="shared" si="5"/>
        <v>31906</v>
      </c>
      <c r="L34" s="54">
        <f t="shared" si="5"/>
        <v>240395.76</v>
      </c>
      <c r="M34" s="55">
        <f t="shared" si="5"/>
        <v>31906</v>
      </c>
      <c r="N34" s="54">
        <f t="shared" si="5"/>
        <v>240395.76</v>
      </c>
    </row>
    <row r="35" spans="1:14" ht="28" x14ac:dyDescent="0.2">
      <c r="A35" s="58"/>
      <c r="B35" s="58">
        <v>42</v>
      </c>
      <c r="C35" s="58"/>
      <c r="D35" s="73" t="s">
        <v>71</v>
      </c>
      <c r="E35" s="52">
        <f t="shared" ref="E35:N35" si="6">SUM(E36:E40)</f>
        <v>15620.119450527573</v>
      </c>
      <c r="F35" s="53">
        <f t="shared" si="6"/>
        <v>117689.79</v>
      </c>
      <c r="G35" s="55">
        <f t="shared" si="6"/>
        <v>22841.59</v>
      </c>
      <c r="H35" s="53">
        <f t="shared" si="6"/>
        <v>172100</v>
      </c>
      <c r="I35" s="52">
        <f t="shared" si="6"/>
        <v>31906</v>
      </c>
      <c r="J35" s="54">
        <f t="shared" si="6"/>
        <v>240395.76</v>
      </c>
      <c r="K35" s="55">
        <f t="shared" si="6"/>
        <v>31906</v>
      </c>
      <c r="L35" s="54">
        <f t="shared" si="6"/>
        <v>240395.76</v>
      </c>
      <c r="M35" s="55">
        <f t="shared" si="6"/>
        <v>31906</v>
      </c>
      <c r="N35" s="54">
        <f t="shared" si="6"/>
        <v>240395.76</v>
      </c>
    </row>
    <row r="36" spans="1:14" ht="28" x14ac:dyDescent="0.2">
      <c r="A36" s="58"/>
      <c r="B36" s="58"/>
      <c r="C36" s="59" t="s">
        <v>62</v>
      </c>
      <c r="D36" s="60" t="s">
        <v>63</v>
      </c>
      <c r="E36" s="61">
        <f>F36/7.5345</f>
        <v>4526.0110159930982</v>
      </c>
      <c r="F36" s="53">
        <v>34101.230000000003</v>
      </c>
      <c r="G36" s="55">
        <v>4247.13</v>
      </c>
      <c r="H36" s="68">
        <v>32000</v>
      </c>
      <c r="I36" s="63">
        <v>8235</v>
      </c>
      <c r="J36" s="62">
        <v>62046.61</v>
      </c>
      <c r="K36" s="64">
        <v>8235</v>
      </c>
      <c r="L36" s="69">
        <v>62046.61</v>
      </c>
      <c r="M36" s="70">
        <v>8235</v>
      </c>
      <c r="N36" s="74">
        <v>62046.61</v>
      </c>
    </row>
    <row r="37" spans="1:14" ht="15" x14ac:dyDescent="0.2">
      <c r="A37" s="58"/>
      <c r="B37" s="58"/>
      <c r="C37" s="59" t="s">
        <v>56</v>
      </c>
      <c r="D37" s="60" t="s">
        <v>57</v>
      </c>
      <c r="E37" s="61">
        <f>F37/7.5345</f>
        <v>0</v>
      </c>
      <c r="F37" s="53">
        <v>0</v>
      </c>
      <c r="G37" s="55">
        <v>13.27</v>
      </c>
      <c r="H37" s="68">
        <v>100</v>
      </c>
      <c r="I37" s="63">
        <v>1</v>
      </c>
      <c r="J37" s="62">
        <v>7.53</v>
      </c>
      <c r="K37" s="64">
        <v>1</v>
      </c>
      <c r="L37" s="69">
        <v>7.53</v>
      </c>
      <c r="M37" s="70">
        <v>1</v>
      </c>
      <c r="N37" s="74">
        <v>7.53</v>
      </c>
    </row>
    <row r="38" spans="1:14" ht="15" x14ac:dyDescent="0.2">
      <c r="A38" s="58"/>
      <c r="B38" s="58"/>
      <c r="C38" s="59" t="s">
        <v>59</v>
      </c>
      <c r="D38" s="60" t="s">
        <v>60</v>
      </c>
      <c r="E38" s="61">
        <f>F38/7.5345</f>
        <v>807.17234056672635</v>
      </c>
      <c r="F38" s="53">
        <v>6081.64</v>
      </c>
      <c r="G38" s="55">
        <v>3981.68</v>
      </c>
      <c r="H38" s="68">
        <v>30000</v>
      </c>
      <c r="I38" s="63">
        <v>3980</v>
      </c>
      <c r="J38" s="62">
        <v>29987.31</v>
      </c>
      <c r="K38" s="64">
        <v>3980</v>
      </c>
      <c r="L38" s="69">
        <v>29987.31</v>
      </c>
      <c r="M38" s="70">
        <v>3980</v>
      </c>
      <c r="N38" s="74">
        <v>29987.31</v>
      </c>
    </row>
    <row r="39" spans="1:14" ht="15" x14ac:dyDescent="0.2">
      <c r="A39" s="58"/>
      <c r="B39" s="58"/>
      <c r="C39" s="59" t="s">
        <v>49</v>
      </c>
      <c r="D39" s="60" t="s">
        <v>50</v>
      </c>
      <c r="E39" s="61">
        <f>F39/7.5345</f>
        <v>9221.3988984006901</v>
      </c>
      <c r="F39" s="53">
        <v>69478.63</v>
      </c>
      <c r="G39" s="55">
        <v>13272.28</v>
      </c>
      <c r="H39" s="68">
        <v>100000</v>
      </c>
      <c r="I39" s="63">
        <v>15690</v>
      </c>
      <c r="J39" s="62">
        <v>118216.31</v>
      </c>
      <c r="K39" s="64">
        <v>15690</v>
      </c>
      <c r="L39" s="69">
        <v>118216.31</v>
      </c>
      <c r="M39" s="70">
        <v>15690</v>
      </c>
      <c r="N39" s="74">
        <v>118216.31</v>
      </c>
    </row>
    <row r="40" spans="1:14" ht="15" x14ac:dyDescent="0.2">
      <c r="A40" s="58"/>
      <c r="B40" s="58"/>
      <c r="C40" s="59" t="s">
        <v>51</v>
      </c>
      <c r="D40" s="60" t="s">
        <v>52</v>
      </c>
      <c r="E40" s="61">
        <f>F40/7.5345</f>
        <v>1065.5371955670582</v>
      </c>
      <c r="F40" s="68">
        <v>8028.29</v>
      </c>
      <c r="G40" s="64">
        <v>1327.23</v>
      </c>
      <c r="H40" s="68">
        <v>10000</v>
      </c>
      <c r="I40" s="63">
        <v>4000</v>
      </c>
      <c r="J40" s="62">
        <v>30138</v>
      </c>
      <c r="K40" s="64">
        <v>4000</v>
      </c>
      <c r="L40" s="69">
        <v>30138</v>
      </c>
      <c r="M40" s="70">
        <v>4000</v>
      </c>
      <c r="N40" s="74">
        <v>30138</v>
      </c>
    </row>
    <row r="42" spans="1:14" ht="15" customHeight="1" x14ac:dyDescent="0.2">
      <c r="A42" s="48" t="s">
        <v>72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</row>
  </sheetData>
  <mergeCells count="6">
    <mergeCell ref="A1:N1"/>
    <mergeCell ref="A3:N3"/>
    <mergeCell ref="A5:N5"/>
    <mergeCell ref="A7:N7"/>
    <mergeCell ref="A22:N22"/>
    <mergeCell ref="A42:N42"/>
  </mergeCells>
  <pageMargins left="0.70000000000000007" right="0.70000000000000007" top="1.1437007874015752" bottom="1.1437007874015752" header="0.75000000000000011" footer="0.75000000000000011"/>
  <pageSetup paperSize="0" scale="69" fitToWidth="0" fitToHeight="0" orientation="landscape" horizontalDpi="0" verticalDpi="0" copies="0"/>
  <headerFooter alignWithMargins="0">
    <oddHeader>&amp;CGRAD ŽUPANJA
Proračunski korisnik - GRADSKA KNJIŽNICA ŽUPANJA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3.5" x14ac:dyDescent="0.2"/>
  <cols>
    <col min="1" max="1" width="34.33203125" style="1" bestFit="1" customWidth="1"/>
    <col min="2" max="2" width="21.83203125" style="1" bestFit="1" customWidth="1"/>
    <col min="3" max="3" width="20.5" style="1" bestFit="1" customWidth="1"/>
    <col min="4" max="4" width="17" style="1" bestFit="1" customWidth="1"/>
    <col min="5" max="5" width="17.5" style="1" bestFit="1" customWidth="1"/>
    <col min="6" max="6" width="17" style="1" bestFit="1" customWidth="1"/>
    <col min="7" max="7" width="17.5" style="1" bestFit="1" customWidth="1"/>
    <col min="8" max="8" width="14.6640625" style="1" bestFit="1" customWidth="1"/>
    <col min="9" max="9" width="17.5" style="1" bestFit="1" customWidth="1"/>
    <col min="10" max="10" width="14.6640625" style="1" bestFit="1" customWidth="1"/>
    <col min="11" max="11" width="17.5" style="1" bestFit="1" customWidth="1"/>
    <col min="12" max="1020" width="10.83203125" style="1" customWidth="1"/>
    <col min="1021" max="16380" width="12" customWidth="1"/>
    <col min="16381" max="16384" width="12" style="1" customWidth="1"/>
  </cols>
  <sheetData>
    <row r="1" spans="1:11" ht="42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customHeight="1" x14ac:dyDescent="0.2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</row>
    <row r="5" spans="1:11" ht="18" customHeight="1" x14ac:dyDescent="0.2">
      <c r="A5" s="41" t="s">
        <v>32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8" x14ac:dyDescent="0.2">
      <c r="A6" s="2"/>
      <c r="B6" s="2"/>
      <c r="C6" s="2"/>
      <c r="D6" s="2"/>
      <c r="E6" s="2"/>
      <c r="F6" s="2"/>
      <c r="G6" s="2"/>
      <c r="H6" s="2"/>
      <c r="I6" s="3"/>
      <c r="J6" s="3"/>
      <c r="K6" s="3"/>
    </row>
    <row r="7" spans="1:11" ht="15.75" customHeight="1" x14ac:dyDescent="0.2">
      <c r="A7" s="41" t="s">
        <v>73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18" x14ac:dyDescent="0.2">
      <c r="A8" s="2"/>
      <c r="B8" s="2"/>
      <c r="C8" s="2"/>
      <c r="D8" s="2"/>
      <c r="E8" s="2"/>
      <c r="F8" s="2"/>
      <c r="G8" s="2"/>
      <c r="H8" s="2"/>
      <c r="I8" s="3"/>
      <c r="J8" s="3"/>
      <c r="K8" s="3"/>
    </row>
    <row r="9" spans="1:11" ht="28" x14ac:dyDescent="0.2">
      <c r="A9" s="49" t="s">
        <v>74</v>
      </c>
      <c r="B9" s="50" t="s">
        <v>37</v>
      </c>
      <c r="C9" s="50" t="s">
        <v>38</v>
      </c>
      <c r="D9" s="50" t="s">
        <v>39</v>
      </c>
      <c r="E9" s="50" t="s">
        <v>40</v>
      </c>
      <c r="F9" s="50" t="s">
        <v>41</v>
      </c>
      <c r="G9" s="50" t="s">
        <v>42</v>
      </c>
      <c r="H9" s="49" t="s">
        <v>43</v>
      </c>
      <c r="I9" s="49" t="s">
        <v>44</v>
      </c>
      <c r="J9" s="49" t="s">
        <v>45</v>
      </c>
      <c r="K9" s="49" t="s">
        <v>46</v>
      </c>
    </row>
    <row r="10" spans="1:11" ht="15.75" customHeight="1" x14ac:dyDescent="0.2">
      <c r="A10" s="51" t="s">
        <v>75</v>
      </c>
      <c r="B10" s="61">
        <f>C10/7.5345</f>
        <v>194520.54416351448</v>
      </c>
      <c r="C10" s="53">
        <v>1465615.04</v>
      </c>
      <c r="D10" s="52">
        <v>223253.03</v>
      </c>
      <c r="E10" s="53">
        <v>1682100</v>
      </c>
      <c r="F10" s="63">
        <v>215174</v>
      </c>
      <c r="G10" s="62">
        <v>1621228.52</v>
      </c>
      <c r="H10" s="64">
        <v>215838</v>
      </c>
      <c r="I10" s="62">
        <v>1626231.42</v>
      </c>
      <c r="J10" s="63">
        <v>216502</v>
      </c>
      <c r="K10" s="62">
        <v>1631234.33</v>
      </c>
    </row>
    <row r="11" spans="1:11" ht="15.75" customHeight="1" x14ac:dyDescent="0.2">
      <c r="A11" s="51" t="s">
        <v>76</v>
      </c>
      <c r="B11" s="61">
        <f>C11/7.5345</f>
        <v>194520.54416351448</v>
      </c>
      <c r="C11" s="53">
        <v>1465615.04</v>
      </c>
      <c r="D11" s="52">
        <v>223253.03</v>
      </c>
      <c r="E11" s="53">
        <v>1682100</v>
      </c>
      <c r="F11" s="63">
        <v>215174</v>
      </c>
      <c r="G11" s="62">
        <v>1621228.52</v>
      </c>
      <c r="H11" s="64">
        <v>215838</v>
      </c>
      <c r="I11" s="62">
        <v>1626231.42</v>
      </c>
      <c r="J11" s="63">
        <v>216502</v>
      </c>
      <c r="K11" s="62">
        <v>1631234.33</v>
      </c>
    </row>
    <row r="12" spans="1:11" ht="15" x14ac:dyDescent="0.2">
      <c r="A12" s="60" t="s">
        <v>77</v>
      </c>
      <c r="B12" s="61">
        <f>C12/7.5345</f>
        <v>194520.54416351448</v>
      </c>
      <c r="C12" s="53">
        <v>1465615.04</v>
      </c>
      <c r="D12" s="52">
        <v>223253.03</v>
      </c>
      <c r="E12" s="53">
        <v>1682100</v>
      </c>
      <c r="F12" s="63">
        <v>215174</v>
      </c>
      <c r="G12" s="62">
        <v>1621228.52</v>
      </c>
      <c r="H12" s="64">
        <v>215838</v>
      </c>
      <c r="I12" s="62">
        <v>1626231.42</v>
      </c>
      <c r="J12" s="63">
        <v>216502</v>
      </c>
      <c r="K12" s="62">
        <v>1631234.33</v>
      </c>
    </row>
    <row r="13" spans="1:11" ht="15" x14ac:dyDescent="0.2"/>
    <row r="14" spans="1:11" ht="15" x14ac:dyDescent="0.2"/>
    <row r="15" spans="1:11" ht="15" customHeight="1" x14ac:dyDescent="0.2">
      <c r="A15" s="48" t="s">
        <v>72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</row>
  </sheetData>
  <mergeCells count="5">
    <mergeCell ref="A1:K1"/>
    <mergeCell ref="A3:K3"/>
    <mergeCell ref="A5:K5"/>
    <mergeCell ref="A7:K7"/>
    <mergeCell ref="A15:K15"/>
  </mergeCells>
  <pageMargins left="0.70000000000000007" right="0.70000000000000007" top="1.1437007874015752" bottom="1.1437007874015752" header="0.75000000000000011" footer="0.75000000000000011"/>
  <pageSetup paperSize="0" scale="76" fitToWidth="0" fitToHeight="0" orientation="landscape" horizontalDpi="0" verticalDpi="0" copies="0"/>
  <headerFooter alignWithMargins="0">
    <oddHeader>&amp;CGRAD ŽUPANJA
Proračunski korisnik - GRADSKA KNJIŽNICA ŽUPANJA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"/>
  <sheetViews>
    <sheetView workbookViewId="0"/>
  </sheetViews>
  <sheetFormatPr baseColWidth="10" defaultColWidth="12" defaultRowHeight="14" x14ac:dyDescent="0.2"/>
  <cols>
    <col min="1" max="1" width="8.6640625" style="1" bestFit="1" customWidth="1"/>
    <col min="2" max="2" width="9.83203125" style="1" bestFit="1" customWidth="1"/>
    <col min="3" max="3" width="6.33203125" style="1" bestFit="1" customWidth="1"/>
    <col min="4" max="4" width="29.1640625" style="1" bestFit="1" customWidth="1"/>
    <col min="5" max="5" width="21.83203125" style="1" bestFit="1" customWidth="1"/>
    <col min="6" max="6" width="20.5" style="1" bestFit="1" customWidth="1"/>
    <col min="7" max="7" width="17" style="1" bestFit="1" customWidth="1"/>
    <col min="8" max="8" width="15.6640625" style="1" bestFit="1" customWidth="1"/>
    <col min="9" max="9" width="17" style="1" bestFit="1" customWidth="1"/>
    <col min="10" max="10" width="15.6640625" style="1" bestFit="1" customWidth="1"/>
    <col min="11" max="11" width="14.6640625" style="1" bestFit="1" customWidth="1"/>
    <col min="12" max="12" width="13.33203125" style="1" bestFit="1" customWidth="1"/>
    <col min="13" max="13" width="14.6640625" style="1" bestFit="1" customWidth="1"/>
    <col min="14" max="14" width="13.33203125" style="1" bestFit="1" customWidth="1"/>
    <col min="15" max="1024" width="10.83203125" style="1" customWidth="1"/>
    <col min="1025" max="1025" width="12" customWidth="1"/>
  </cols>
  <sheetData>
    <row r="1" spans="1:14" ht="42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customHeight="1" x14ac:dyDescent="0.2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</row>
    <row r="5" spans="1:14" ht="18" customHeight="1" x14ac:dyDescent="0.2">
      <c r="A5" s="41" t="s">
        <v>78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8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3"/>
    </row>
    <row r="7" spans="1:14" ht="28" x14ac:dyDescent="0.2">
      <c r="A7" s="49" t="s">
        <v>33</v>
      </c>
      <c r="B7" s="50" t="s">
        <v>34</v>
      </c>
      <c r="C7" s="50" t="s">
        <v>35</v>
      </c>
      <c r="D7" s="50" t="s">
        <v>79</v>
      </c>
      <c r="E7" s="50" t="s">
        <v>37</v>
      </c>
      <c r="F7" s="50" t="s">
        <v>38</v>
      </c>
      <c r="G7" s="50" t="s">
        <v>39</v>
      </c>
      <c r="H7" s="50" t="s">
        <v>40</v>
      </c>
      <c r="I7" s="50" t="s">
        <v>41</v>
      </c>
      <c r="J7" s="50" t="s">
        <v>42</v>
      </c>
      <c r="K7" s="49" t="s">
        <v>43</v>
      </c>
      <c r="L7" s="49" t="s">
        <v>44</v>
      </c>
      <c r="M7" s="49" t="s">
        <v>45</v>
      </c>
      <c r="N7" s="49" t="s">
        <v>46</v>
      </c>
    </row>
    <row r="8" spans="1:14" ht="28" x14ac:dyDescent="0.2">
      <c r="A8" s="51">
        <v>8</v>
      </c>
      <c r="B8" s="51"/>
      <c r="C8" s="51"/>
      <c r="D8" s="51" t="s">
        <v>80</v>
      </c>
      <c r="E8" s="52">
        <v>0</v>
      </c>
      <c r="F8" s="53">
        <v>0</v>
      </c>
      <c r="G8" s="52">
        <v>0</v>
      </c>
      <c r="H8" s="53">
        <v>0</v>
      </c>
      <c r="I8" s="52">
        <v>0</v>
      </c>
      <c r="J8" s="53">
        <v>0</v>
      </c>
      <c r="K8" s="52">
        <v>0</v>
      </c>
      <c r="L8" s="53">
        <v>0</v>
      </c>
      <c r="M8" s="52">
        <v>0</v>
      </c>
      <c r="N8" s="53">
        <v>0</v>
      </c>
    </row>
    <row r="9" spans="1:14" ht="28" x14ac:dyDescent="0.2">
      <c r="A9" s="71">
        <v>5</v>
      </c>
      <c r="B9" s="71"/>
      <c r="C9" s="71"/>
      <c r="D9" s="72" t="s">
        <v>81</v>
      </c>
      <c r="E9" s="52">
        <v>0</v>
      </c>
      <c r="F9" s="53">
        <v>0</v>
      </c>
      <c r="G9" s="52">
        <v>0</v>
      </c>
      <c r="H9" s="53">
        <v>0</v>
      </c>
      <c r="I9" s="52">
        <v>0</v>
      </c>
      <c r="J9" s="53">
        <v>0</v>
      </c>
      <c r="K9" s="52">
        <v>0</v>
      </c>
      <c r="L9" s="53">
        <v>0</v>
      </c>
      <c r="M9" s="52">
        <v>0</v>
      </c>
      <c r="N9" s="53">
        <v>0</v>
      </c>
    </row>
    <row r="11" spans="1:14" ht="15" customHeight="1" x14ac:dyDescent="0.2">
      <c r="A11" s="48" t="s">
        <v>72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</sheetData>
  <mergeCells count="4">
    <mergeCell ref="A1:N1"/>
    <mergeCell ref="A3:N3"/>
    <mergeCell ref="A5:N5"/>
    <mergeCell ref="A11:N11"/>
  </mergeCells>
  <pageMargins left="0.70000000000000007" right="0.70000000000000007" top="1.1437007874015752" bottom="1.1437007874015752" header="0.75000000000000011" footer="0.75000000000000011"/>
  <pageSetup paperSize="0" scale="74" fitToWidth="0" fitToHeight="0" orientation="landscape" horizontalDpi="0" verticalDpi="0" copies="0"/>
  <headerFooter alignWithMargins="0">
    <oddHeader>&amp;CGRAD ŽUPANJA
Proračunski korisnik - GRADSKA KNJIŽNICA ŽUPANJA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5"/>
  <sheetViews>
    <sheetView workbookViewId="0"/>
  </sheetViews>
  <sheetFormatPr baseColWidth="10" defaultColWidth="12" defaultRowHeight="14" x14ac:dyDescent="0.2"/>
  <cols>
    <col min="1" max="1" width="5.5" style="1" bestFit="1" customWidth="1"/>
    <col min="2" max="2" width="10.5" style="1" customWidth="1"/>
    <col min="3" max="3" width="10.83203125" style="1" customWidth="1"/>
    <col min="4" max="4" width="36.33203125" style="1" bestFit="1" customWidth="1"/>
    <col min="5" max="5" width="21.83203125" style="1" bestFit="1" customWidth="1"/>
    <col min="6" max="6" width="20.5" style="1" bestFit="1" customWidth="1"/>
    <col min="7" max="7" width="17" style="1" bestFit="1" customWidth="1"/>
    <col min="8" max="8" width="17.5" style="1" bestFit="1" customWidth="1"/>
    <col min="9" max="9" width="17" style="1" bestFit="1" customWidth="1"/>
    <col min="10" max="10" width="17.5" style="1" bestFit="1" customWidth="1"/>
    <col min="11" max="11" width="14.6640625" style="1" bestFit="1" customWidth="1"/>
    <col min="12" max="12" width="17.5" style="1" bestFit="1" customWidth="1"/>
    <col min="13" max="13" width="14.6640625" style="1" bestFit="1" customWidth="1"/>
    <col min="14" max="14" width="17.5" style="1" bestFit="1" customWidth="1"/>
    <col min="15" max="1024" width="10.83203125" style="1" customWidth="1"/>
    <col min="1025" max="1025" width="12" customWidth="1"/>
  </cols>
  <sheetData>
    <row r="1" spans="1:14" ht="42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</row>
    <row r="3" spans="1:14" ht="18" customHeight="1" x14ac:dyDescent="0.2">
      <c r="A3" s="41" t="s">
        <v>82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</row>
    <row r="5" spans="1:14" ht="28" x14ac:dyDescent="0.2">
      <c r="A5" s="84" t="s">
        <v>83</v>
      </c>
      <c r="B5" s="84"/>
      <c r="C5" s="84"/>
      <c r="D5" s="50" t="s">
        <v>79</v>
      </c>
      <c r="E5" s="50" t="s">
        <v>37</v>
      </c>
      <c r="F5" s="50" t="s">
        <v>38</v>
      </c>
      <c r="G5" s="50" t="s">
        <v>39</v>
      </c>
      <c r="H5" s="50" t="s">
        <v>40</v>
      </c>
      <c r="I5" s="50" t="s">
        <v>41</v>
      </c>
      <c r="J5" s="50" t="s">
        <v>42</v>
      </c>
      <c r="K5" s="49" t="s">
        <v>43</v>
      </c>
      <c r="L5" s="49" t="s">
        <v>44</v>
      </c>
      <c r="M5" s="49" t="s">
        <v>45</v>
      </c>
      <c r="N5" s="49" t="s">
        <v>46</v>
      </c>
    </row>
    <row r="6" spans="1:14" ht="15" customHeight="1" x14ac:dyDescent="0.2">
      <c r="A6" s="85" t="s">
        <v>84</v>
      </c>
      <c r="B6" s="85"/>
      <c r="C6" s="85"/>
      <c r="D6" s="75" t="s">
        <v>85</v>
      </c>
      <c r="E6" s="52">
        <f>SUM(E7,E13,E20,E36)</f>
        <v>194520.54416351451</v>
      </c>
      <c r="F6" s="53">
        <f>SUM(F7,F13,F20,F36)</f>
        <v>1465615.0399999998</v>
      </c>
      <c r="G6" s="52">
        <v>0</v>
      </c>
      <c r="H6" s="53">
        <v>0</v>
      </c>
      <c r="I6" s="52">
        <v>0</v>
      </c>
      <c r="J6" s="53">
        <v>0</v>
      </c>
      <c r="K6" s="52">
        <v>0</v>
      </c>
      <c r="L6" s="53">
        <v>0</v>
      </c>
      <c r="M6" s="52">
        <v>0</v>
      </c>
      <c r="N6" s="53">
        <v>0</v>
      </c>
    </row>
    <row r="7" spans="1:14" ht="25.5" customHeight="1" x14ac:dyDescent="0.2">
      <c r="A7" s="85" t="s">
        <v>86</v>
      </c>
      <c r="B7" s="85"/>
      <c r="C7" s="85"/>
      <c r="D7" s="75" t="s">
        <v>87</v>
      </c>
      <c r="E7" s="52">
        <f>SUM(E10:E12)</f>
        <v>178858.66215409117</v>
      </c>
      <c r="F7" s="53">
        <f>SUM(F10:F12)</f>
        <v>1347610.59</v>
      </c>
      <c r="G7" s="52">
        <v>0</v>
      </c>
      <c r="H7" s="53">
        <v>0</v>
      </c>
      <c r="I7" s="52">
        <v>0</v>
      </c>
      <c r="J7" s="53">
        <v>0</v>
      </c>
      <c r="K7" s="52">
        <v>0</v>
      </c>
      <c r="L7" s="53">
        <v>0</v>
      </c>
      <c r="M7" s="52">
        <v>0</v>
      </c>
      <c r="N7" s="53">
        <v>0</v>
      </c>
    </row>
    <row r="8" spans="1:14" ht="28" x14ac:dyDescent="0.2">
      <c r="A8" s="86" t="s">
        <v>88</v>
      </c>
      <c r="B8" s="86"/>
      <c r="C8" s="86"/>
      <c r="D8" s="76" t="s">
        <v>63</v>
      </c>
      <c r="E8" s="52">
        <f>SUM(E10:E12)</f>
        <v>178858.66215409117</v>
      </c>
      <c r="F8" s="53">
        <f>SUM(F10:F12)</f>
        <v>1347610.59</v>
      </c>
      <c r="G8" s="52">
        <v>0</v>
      </c>
      <c r="H8" s="53">
        <v>0</v>
      </c>
      <c r="I8" s="52">
        <v>0</v>
      </c>
      <c r="J8" s="53">
        <v>0</v>
      </c>
      <c r="K8" s="52">
        <v>0</v>
      </c>
      <c r="L8" s="53">
        <v>0</v>
      </c>
      <c r="M8" s="52">
        <v>0</v>
      </c>
      <c r="N8" s="53">
        <v>0</v>
      </c>
    </row>
    <row r="9" spans="1:14" ht="15" x14ac:dyDescent="0.2">
      <c r="A9" s="87">
        <v>3</v>
      </c>
      <c r="B9" s="87"/>
      <c r="C9" s="87"/>
      <c r="D9" s="77" t="s">
        <v>66</v>
      </c>
      <c r="E9" s="52">
        <f>SUM(E10:E12)</f>
        <v>178858.66215409117</v>
      </c>
      <c r="F9" s="53">
        <f>SUM(F10:F12)</f>
        <v>1347610.59</v>
      </c>
      <c r="G9" s="52">
        <v>0</v>
      </c>
      <c r="H9" s="53">
        <v>0</v>
      </c>
      <c r="I9" s="52">
        <v>0</v>
      </c>
      <c r="J9" s="53">
        <v>0</v>
      </c>
      <c r="K9" s="52">
        <v>0</v>
      </c>
      <c r="L9" s="53">
        <v>0</v>
      </c>
      <c r="M9" s="52">
        <v>0</v>
      </c>
      <c r="N9" s="53">
        <v>0</v>
      </c>
    </row>
    <row r="10" spans="1:14" ht="15" customHeight="1" x14ac:dyDescent="0.2">
      <c r="A10" s="88">
        <v>31</v>
      </c>
      <c r="B10" s="88"/>
      <c r="C10" s="88"/>
      <c r="D10" s="77" t="s">
        <v>67</v>
      </c>
      <c r="E10" s="61">
        <f>F10/7.5345</f>
        <v>158817.94677815383</v>
      </c>
      <c r="F10" s="53">
        <v>1196613.82</v>
      </c>
      <c r="G10" s="52">
        <v>0</v>
      </c>
      <c r="H10" s="53">
        <v>0</v>
      </c>
      <c r="I10" s="52">
        <v>0</v>
      </c>
      <c r="J10" s="53">
        <v>0</v>
      </c>
      <c r="K10" s="52">
        <v>0</v>
      </c>
      <c r="L10" s="53">
        <v>0</v>
      </c>
      <c r="M10" s="52">
        <v>0</v>
      </c>
      <c r="N10" s="53">
        <v>0</v>
      </c>
    </row>
    <row r="11" spans="1:14" ht="15" customHeight="1" x14ac:dyDescent="0.2">
      <c r="A11" s="88">
        <v>32</v>
      </c>
      <c r="B11" s="88"/>
      <c r="C11" s="88"/>
      <c r="D11" s="77" t="s">
        <v>68</v>
      </c>
      <c r="E11" s="61">
        <f>F11/7.5345</f>
        <v>19526.041542239032</v>
      </c>
      <c r="F11" s="53">
        <v>147118.96</v>
      </c>
      <c r="G11" s="52">
        <v>0</v>
      </c>
      <c r="H11" s="53">
        <v>0</v>
      </c>
      <c r="I11" s="52">
        <v>0</v>
      </c>
      <c r="J11" s="53">
        <v>0</v>
      </c>
      <c r="K11" s="52">
        <v>0</v>
      </c>
      <c r="L11" s="53">
        <v>0</v>
      </c>
      <c r="M11" s="52">
        <v>0</v>
      </c>
      <c r="N11" s="53">
        <v>0</v>
      </c>
    </row>
    <row r="12" spans="1:14" ht="15" x14ac:dyDescent="0.2">
      <c r="A12" s="78">
        <v>34</v>
      </c>
      <c r="B12" s="79"/>
      <c r="C12" s="80"/>
      <c r="D12" s="77" t="s">
        <v>69</v>
      </c>
      <c r="E12" s="61">
        <f>F12/7.5345</f>
        <v>514.673833698321</v>
      </c>
      <c r="F12" s="53">
        <v>3877.81</v>
      </c>
      <c r="G12" s="52">
        <v>0</v>
      </c>
      <c r="H12" s="53">
        <v>0</v>
      </c>
      <c r="I12" s="52">
        <v>0</v>
      </c>
      <c r="J12" s="53">
        <v>0</v>
      </c>
      <c r="K12" s="52">
        <v>0</v>
      </c>
      <c r="L12" s="53">
        <v>0</v>
      </c>
      <c r="M12" s="52">
        <v>0</v>
      </c>
      <c r="N12" s="53">
        <v>0</v>
      </c>
    </row>
    <row r="13" spans="1:14" ht="15" customHeight="1" x14ac:dyDescent="0.2">
      <c r="A13" s="85" t="s">
        <v>89</v>
      </c>
      <c r="B13" s="85"/>
      <c r="C13" s="85"/>
      <c r="D13" s="75" t="s">
        <v>90</v>
      </c>
      <c r="E13" s="52">
        <f>SUM(E14,E17)</f>
        <v>2846.5578339637664</v>
      </c>
      <c r="F13" s="53">
        <f>SUM(F14,F17)</f>
        <v>21447.39</v>
      </c>
      <c r="G13" s="52">
        <v>0</v>
      </c>
      <c r="H13" s="53">
        <v>0</v>
      </c>
      <c r="I13" s="52">
        <v>0</v>
      </c>
      <c r="J13" s="53">
        <v>0</v>
      </c>
      <c r="K13" s="52">
        <v>0</v>
      </c>
      <c r="L13" s="53">
        <v>0</v>
      </c>
      <c r="M13" s="52">
        <v>0</v>
      </c>
      <c r="N13" s="53">
        <v>0</v>
      </c>
    </row>
    <row r="14" spans="1:14" ht="25.5" customHeight="1" x14ac:dyDescent="0.2">
      <c r="A14" s="86" t="s">
        <v>88</v>
      </c>
      <c r="B14" s="86"/>
      <c r="C14" s="86"/>
      <c r="D14" s="76" t="s">
        <v>63</v>
      </c>
      <c r="E14" s="61">
        <f t="shared" ref="E14:E19" si="0">F14/7.5345</f>
        <v>1519.7411905235913</v>
      </c>
      <c r="F14" s="81">
        <v>11450.49</v>
      </c>
      <c r="G14" s="52">
        <v>0</v>
      </c>
      <c r="H14" s="53">
        <v>0</v>
      </c>
      <c r="I14" s="52">
        <v>0</v>
      </c>
      <c r="J14" s="53">
        <v>0</v>
      </c>
      <c r="K14" s="52">
        <v>0</v>
      </c>
      <c r="L14" s="53">
        <v>0</v>
      </c>
      <c r="M14" s="52">
        <v>0</v>
      </c>
      <c r="N14" s="53">
        <v>0</v>
      </c>
    </row>
    <row r="15" spans="1:14" ht="25.5" customHeight="1" x14ac:dyDescent="0.2">
      <c r="A15" s="87">
        <v>4</v>
      </c>
      <c r="B15" s="87"/>
      <c r="C15" s="87"/>
      <c r="D15" s="77" t="s">
        <v>70</v>
      </c>
      <c r="E15" s="61">
        <f t="shared" si="0"/>
        <v>1519.7411905235913</v>
      </c>
      <c r="F15" s="81">
        <v>11450.49</v>
      </c>
      <c r="G15" s="52">
        <v>0</v>
      </c>
      <c r="H15" s="53">
        <v>0</v>
      </c>
      <c r="I15" s="52">
        <v>0</v>
      </c>
      <c r="J15" s="53">
        <v>0</v>
      </c>
      <c r="K15" s="52">
        <v>0</v>
      </c>
      <c r="L15" s="53">
        <v>0</v>
      </c>
      <c r="M15" s="52">
        <v>0</v>
      </c>
      <c r="N15" s="53">
        <v>0</v>
      </c>
    </row>
    <row r="16" spans="1:14" ht="28" x14ac:dyDescent="0.2">
      <c r="A16" s="78">
        <v>42</v>
      </c>
      <c r="B16" s="79"/>
      <c r="C16" s="80"/>
      <c r="D16" s="77" t="s">
        <v>71</v>
      </c>
      <c r="E16" s="61">
        <f t="shared" si="0"/>
        <v>1519.7411905235913</v>
      </c>
      <c r="F16" s="81">
        <v>11450.49</v>
      </c>
      <c r="G16" s="52">
        <v>0</v>
      </c>
      <c r="H16" s="53">
        <v>0</v>
      </c>
      <c r="I16" s="52">
        <v>0</v>
      </c>
      <c r="J16" s="53">
        <v>0</v>
      </c>
      <c r="K16" s="52">
        <v>0</v>
      </c>
      <c r="L16" s="53">
        <v>0</v>
      </c>
      <c r="M16" s="52">
        <v>0</v>
      </c>
      <c r="N16" s="53">
        <v>0</v>
      </c>
    </row>
    <row r="17" spans="1:14" ht="15" x14ac:dyDescent="0.2">
      <c r="A17" s="86" t="s">
        <v>91</v>
      </c>
      <c r="B17" s="86"/>
      <c r="C17" s="86"/>
      <c r="D17" s="76" t="s">
        <v>50</v>
      </c>
      <c r="E17" s="61">
        <f t="shared" si="0"/>
        <v>1326.8166434401751</v>
      </c>
      <c r="F17" s="81">
        <v>9996.9</v>
      </c>
      <c r="G17" s="52">
        <v>0</v>
      </c>
      <c r="H17" s="53">
        <v>0</v>
      </c>
      <c r="I17" s="52">
        <v>0</v>
      </c>
      <c r="J17" s="53">
        <v>0</v>
      </c>
      <c r="K17" s="52">
        <v>0</v>
      </c>
      <c r="L17" s="53">
        <v>0</v>
      </c>
      <c r="M17" s="52">
        <v>0</v>
      </c>
      <c r="N17" s="53">
        <v>0</v>
      </c>
    </row>
    <row r="18" spans="1:14" ht="25.5" customHeight="1" x14ac:dyDescent="0.2">
      <c r="A18" s="87">
        <v>4</v>
      </c>
      <c r="B18" s="87"/>
      <c r="C18" s="87"/>
      <c r="D18" s="77" t="s">
        <v>70</v>
      </c>
      <c r="E18" s="61">
        <f t="shared" si="0"/>
        <v>1326.8166434401751</v>
      </c>
      <c r="F18" s="81">
        <v>9996.9</v>
      </c>
      <c r="G18" s="52">
        <v>0</v>
      </c>
      <c r="H18" s="53">
        <v>0</v>
      </c>
      <c r="I18" s="52">
        <v>0</v>
      </c>
      <c r="J18" s="53">
        <v>0</v>
      </c>
      <c r="K18" s="52">
        <v>0</v>
      </c>
      <c r="L18" s="53">
        <v>0</v>
      </c>
      <c r="M18" s="52">
        <v>0</v>
      </c>
      <c r="N18" s="53">
        <v>0</v>
      </c>
    </row>
    <row r="19" spans="1:14" ht="28" x14ac:dyDescent="0.2">
      <c r="A19" s="78">
        <v>42</v>
      </c>
      <c r="B19" s="79"/>
      <c r="C19" s="80"/>
      <c r="D19" s="77" t="s">
        <v>71</v>
      </c>
      <c r="E19" s="61">
        <f t="shared" si="0"/>
        <v>1326.8166434401751</v>
      </c>
      <c r="F19" s="81">
        <v>9996.9</v>
      </c>
      <c r="G19" s="52">
        <v>0</v>
      </c>
      <c r="H19" s="53">
        <v>0</v>
      </c>
      <c r="I19" s="52">
        <v>0</v>
      </c>
      <c r="J19" s="53">
        <v>0</v>
      </c>
      <c r="K19" s="52">
        <v>0</v>
      </c>
      <c r="L19" s="53">
        <v>0</v>
      </c>
      <c r="M19" s="52">
        <v>0</v>
      </c>
      <c r="N19" s="53">
        <v>0</v>
      </c>
    </row>
    <row r="20" spans="1:14" ht="15" x14ac:dyDescent="0.2">
      <c r="A20" s="85" t="s">
        <v>92</v>
      </c>
      <c r="B20" s="85"/>
      <c r="C20" s="85"/>
      <c r="D20" s="75" t="s">
        <v>93</v>
      </c>
      <c r="E20" s="52">
        <f>SUM(E21,E24,E27,E30,E33)</f>
        <v>12773.561616563806</v>
      </c>
      <c r="F20" s="53">
        <f>SUM(F21,F24,F27,F30,F33)</f>
        <v>96242.4</v>
      </c>
      <c r="G20" s="52">
        <v>0</v>
      </c>
      <c r="H20" s="53">
        <v>0</v>
      </c>
      <c r="I20" s="70">
        <v>0</v>
      </c>
      <c r="J20" s="82">
        <v>0</v>
      </c>
      <c r="K20" s="70">
        <v>0</v>
      </c>
      <c r="L20" s="82">
        <v>0</v>
      </c>
      <c r="M20" s="70">
        <v>0</v>
      </c>
      <c r="N20" s="82">
        <v>0</v>
      </c>
    </row>
    <row r="21" spans="1:14" ht="25.5" customHeight="1" x14ac:dyDescent="0.2">
      <c r="A21" s="86" t="s">
        <v>88</v>
      </c>
      <c r="B21" s="86"/>
      <c r="C21" s="86"/>
      <c r="D21" s="76" t="s">
        <v>63</v>
      </c>
      <c r="E21" s="61">
        <f t="shared" ref="E21:E39" si="1">F21/7.5345</f>
        <v>3006.2698254695069</v>
      </c>
      <c r="F21" s="81">
        <v>22650.74</v>
      </c>
      <c r="G21" s="61">
        <v>0</v>
      </c>
      <c r="H21" s="81">
        <v>0</v>
      </c>
      <c r="I21" s="70">
        <v>0</v>
      </c>
      <c r="J21" s="82">
        <v>0</v>
      </c>
      <c r="K21" s="70">
        <v>0</v>
      </c>
      <c r="L21" s="82">
        <v>0</v>
      </c>
      <c r="M21" s="70">
        <v>0</v>
      </c>
      <c r="N21" s="82">
        <v>0</v>
      </c>
    </row>
    <row r="22" spans="1:14" ht="25.5" customHeight="1" x14ac:dyDescent="0.2">
      <c r="A22" s="87">
        <v>4</v>
      </c>
      <c r="B22" s="87"/>
      <c r="C22" s="87"/>
      <c r="D22" s="77" t="s">
        <v>70</v>
      </c>
      <c r="E22" s="61">
        <f t="shared" si="1"/>
        <v>3006.2698254695069</v>
      </c>
      <c r="F22" s="81">
        <v>22650.74</v>
      </c>
      <c r="G22" s="61">
        <v>0</v>
      </c>
      <c r="H22" s="81">
        <v>0</v>
      </c>
      <c r="I22" s="70">
        <v>0</v>
      </c>
      <c r="J22" s="82">
        <v>0</v>
      </c>
      <c r="K22" s="70">
        <v>0</v>
      </c>
      <c r="L22" s="82">
        <v>0</v>
      </c>
      <c r="M22" s="70">
        <v>0</v>
      </c>
      <c r="N22" s="82">
        <v>0</v>
      </c>
    </row>
    <row r="23" spans="1:14" ht="28" x14ac:dyDescent="0.2">
      <c r="A23" s="78">
        <v>42</v>
      </c>
      <c r="B23" s="79"/>
      <c r="C23" s="80"/>
      <c r="D23" s="77" t="s">
        <v>71</v>
      </c>
      <c r="E23" s="61">
        <f t="shared" si="1"/>
        <v>3006.2698254695069</v>
      </c>
      <c r="F23" s="81">
        <v>22650.74</v>
      </c>
      <c r="G23" s="61">
        <v>0</v>
      </c>
      <c r="H23" s="81">
        <v>0</v>
      </c>
      <c r="I23" s="70">
        <v>0</v>
      </c>
      <c r="J23" s="82">
        <v>0</v>
      </c>
      <c r="K23" s="70">
        <v>0</v>
      </c>
      <c r="L23" s="82">
        <v>0</v>
      </c>
      <c r="M23" s="70">
        <v>0</v>
      </c>
      <c r="N23" s="82">
        <v>0</v>
      </c>
    </row>
    <row r="24" spans="1:14" ht="15" x14ac:dyDescent="0.2">
      <c r="A24" s="86" t="s">
        <v>94</v>
      </c>
      <c r="B24" s="86"/>
      <c r="C24" s="86"/>
      <c r="D24" s="76" t="s">
        <v>57</v>
      </c>
      <c r="E24" s="61">
        <f t="shared" si="1"/>
        <v>0</v>
      </c>
      <c r="F24" s="53">
        <v>0</v>
      </c>
      <c r="G24" s="52">
        <v>0</v>
      </c>
      <c r="H24" s="53">
        <v>0</v>
      </c>
      <c r="I24" s="70">
        <v>0</v>
      </c>
      <c r="J24" s="82">
        <v>0</v>
      </c>
      <c r="K24" s="70">
        <v>0</v>
      </c>
      <c r="L24" s="82">
        <v>0</v>
      </c>
      <c r="M24" s="70">
        <v>0</v>
      </c>
      <c r="N24" s="82">
        <v>0</v>
      </c>
    </row>
    <row r="25" spans="1:14" ht="15" x14ac:dyDescent="0.2">
      <c r="A25" s="87">
        <v>4</v>
      </c>
      <c r="B25" s="87"/>
      <c r="C25" s="87"/>
      <c r="D25" s="77" t="s">
        <v>70</v>
      </c>
      <c r="E25" s="61">
        <f t="shared" si="1"/>
        <v>0</v>
      </c>
      <c r="F25" s="53">
        <v>0</v>
      </c>
      <c r="G25" s="52">
        <v>0</v>
      </c>
      <c r="H25" s="53">
        <v>0</v>
      </c>
      <c r="I25" s="70">
        <v>0</v>
      </c>
      <c r="J25" s="82">
        <v>0</v>
      </c>
      <c r="K25" s="70">
        <v>0</v>
      </c>
      <c r="L25" s="82">
        <v>0</v>
      </c>
      <c r="M25" s="70">
        <v>0</v>
      </c>
      <c r="N25" s="82">
        <v>0</v>
      </c>
    </row>
    <row r="26" spans="1:14" ht="28" x14ac:dyDescent="0.2">
      <c r="A26" s="78">
        <v>42</v>
      </c>
      <c r="B26" s="79"/>
      <c r="C26" s="80"/>
      <c r="D26" s="77" t="s">
        <v>71</v>
      </c>
      <c r="E26" s="61">
        <f t="shared" si="1"/>
        <v>0</v>
      </c>
      <c r="F26" s="53">
        <v>0</v>
      </c>
      <c r="G26" s="52">
        <v>0</v>
      </c>
      <c r="H26" s="53">
        <v>0</v>
      </c>
      <c r="I26" s="70">
        <v>0</v>
      </c>
      <c r="J26" s="82">
        <v>0</v>
      </c>
      <c r="K26" s="70">
        <v>0</v>
      </c>
      <c r="L26" s="82">
        <v>0</v>
      </c>
      <c r="M26" s="70">
        <v>0</v>
      </c>
      <c r="N26" s="82">
        <v>0</v>
      </c>
    </row>
    <row r="27" spans="1:14" ht="15" x14ac:dyDescent="0.2">
      <c r="A27" s="86" t="s">
        <v>95</v>
      </c>
      <c r="B27" s="86"/>
      <c r="C27" s="86"/>
      <c r="D27" s="76" t="s">
        <v>60</v>
      </c>
      <c r="E27" s="61">
        <f t="shared" si="1"/>
        <v>807.17234056672635</v>
      </c>
      <c r="F27" s="81">
        <v>6081.64</v>
      </c>
      <c r="G27" s="61">
        <v>0</v>
      </c>
      <c r="H27" s="81">
        <v>0</v>
      </c>
      <c r="I27" s="70">
        <v>0</v>
      </c>
      <c r="J27" s="82">
        <v>0</v>
      </c>
      <c r="K27" s="70">
        <v>0</v>
      </c>
      <c r="L27" s="82">
        <v>0</v>
      </c>
      <c r="M27" s="70">
        <v>0</v>
      </c>
      <c r="N27" s="82">
        <v>0</v>
      </c>
    </row>
    <row r="28" spans="1:14" ht="15" x14ac:dyDescent="0.2">
      <c r="A28" s="87">
        <v>4</v>
      </c>
      <c r="B28" s="87"/>
      <c r="C28" s="87"/>
      <c r="D28" s="77" t="s">
        <v>70</v>
      </c>
      <c r="E28" s="61">
        <f t="shared" si="1"/>
        <v>807.17234056672635</v>
      </c>
      <c r="F28" s="81">
        <v>6081.64</v>
      </c>
      <c r="G28" s="61">
        <v>0</v>
      </c>
      <c r="H28" s="81">
        <v>0</v>
      </c>
      <c r="I28" s="70">
        <v>0</v>
      </c>
      <c r="J28" s="82">
        <v>0</v>
      </c>
      <c r="K28" s="70">
        <v>0</v>
      </c>
      <c r="L28" s="82">
        <v>0</v>
      </c>
      <c r="M28" s="70">
        <v>0</v>
      </c>
      <c r="N28" s="82">
        <v>0</v>
      </c>
    </row>
    <row r="29" spans="1:14" ht="28" x14ac:dyDescent="0.2">
      <c r="A29" s="78">
        <v>42</v>
      </c>
      <c r="B29" s="79"/>
      <c r="C29" s="80"/>
      <c r="D29" s="77" t="s">
        <v>71</v>
      </c>
      <c r="E29" s="61">
        <f t="shared" si="1"/>
        <v>807.17234056672635</v>
      </c>
      <c r="F29" s="81">
        <v>6081.64</v>
      </c>
      <c r="G29" s="61">
        <v>0</v>
      </c>
      <c r="H29" s="81">
        <v>0</v>
      </c>
      <c r="I29" s="70">
        <v>0</v>
      </c>
      <c r="J29" s="82">
        <v>0</v>
      </c>
      <c r="K29" s="70">
        <v>0</v>
      </c>
      <c r="L29" s="82">
        <v>0</v>
      </c>
      <c r="M29" s="70">
        <v>0</v>
      </c>
      <c r="N29" s="82">
        <v>0</v>
      </c>
    </row>
    <row r="30" spans="1:14" ht="15" x14ac:dyDescent="0.2">
      <c r="A30" s="86" t="s">
        <v>91</v>
      </c>
      <c r="B30" s="86"/>
      <c r="C30" s="86"/>
      <c r="D30" s="76" t="s">
        <v>50</v>
      </c>
      <c r="E30" s="61">
        <f t="shared" si="1"/>
        <v>7894.5822549605145</v>
      </c>
      <c r="F30" s="53">
        <v>59481.73</v>
      </c>
      <c r="G30" s="52">
        <v>0</v>
      </c>
      <c r="H30" s="53">
        <v>0</v>
      </c>
      <c r="I30" s="70">
        <v>0</v>
      </c>
      <c r="J30" s="82">
        <v>0</v>
      </c>
      <c r="K30" s="70">
        <v>0</v>
      </c>
      <c r="L30" s="82">
        <v>0</v>
      </c>
      <c r="M30" s="70">
        <v>0</v>
      </c>
      <c r="N30" s="82">
        <v>0</v>
      </c>
    </row>
    <row r="31" spans="1:14" ht="25.5" customHeight="1" x14ac:dyDescent="0.2">
      <c r="A31" s="87">
        <v>4</v>
      </c>
      <c r="B31" s="87"/>
      <c r="C31" s="87"/>
      <c r="D31" s="77" t="s">
        <v>70</v>
      </c>
      <c r="E31" s="61">
        <f t="shared" si="1"/>
        <v>7894.5822549605145</v>
      </c>
      <c r="F31" s="53">
        <v>59481.73</v>
      </c>
      <c r="G31" s="52">
        <v>0</v>
      </c>
      <c r="H31" s="53">
        <v>0</v>
      </c>
      <c r="I31" s="70">
        <v>0</v>
      </c>
      <c r="J31" s="82">
        <v>0</v>
      </c>
      <c r="K31" s="70">
        <v>0</v>
      </c>
      <c r="L31" s="82">
        <v>0</v>
      </c>
      <c r="M31" s="70">
        <v>0</v>
      </c>
      <c r="N31" s="82">
        <v>0</v>
      </c>
    </row>
    <row r="32" spans="1:14" ht="28" x14ac:dyDescent="0.2">
      <c r="A32" s="78">
        <v>42</v>
      </c>
      <c r="B32" s="79"/>
      <c r="C32" s="80"/>
      <c r="D32" s="77" t="s">
        <v>71</v>
      </c>
      <c r="E32" s="61">
        <f t="shared" si="1"/>
        <v>7894.5822549605145</v>
      </c>
      <c r="F32" s="53">
        <v>59481.73</v>
      </c>
      <c r="G32" s="52">
        <v>0</v>
      </c>
      <c r="H32" s="53">
        <v>0</v>
      </c>
      <c r="I32" s="70">
        <v>0</v>
      </c>
      <c r="J32" s="82">
        <v>0</v>
      </c>
      <c r="K32" s="70">
        <v>0</v>
      </c>
      <c r="L32" s="82">
        <v>0</v>
      </c>
      <c r="M32" s="70">
        <v>0</v>
      </c>
      <c r="N32" s="82">
        <v>0</v>
      </c>
    </row>
    <row r="33" spans="1:14" ht="15" x14ac:dyDescent="0.2">
      <c r="A33" s="86" t="s">
        <v>96</v>
      </c>
      <c r="B33" s="86"/>
      <c r="C33" s="86"/>
      <c r="D33" s="76" t="s">
        <v>52</v>
      </c>
      <c r="E33" s="61">
        <f t="shared" si="1"/>
        <v>1065.5371955670582</v>
      </c>
      <c r="F33" s="53">
        <v>8028.29</v>
      </c>
      <c r="G33" s="52">
        <v>0</v>
      </c>
      <c r="H33" s="53">
        <v>0</v>
      </c>
      <c r="I33" s="70">
        <v>0</v>
      </c>
      <c r="J33" s="82">
        <v>0</v>
      </c>
      <c r="K33" s="70">
        <v>0</v>
      </c>
      <c r="L33" s="82">
        <v>0</v>
      </c>
      <c r="M33" s="70">
        <v>0</v>
      </c>
      <c r="N33" s="82">
        <v>0</v>
      </c>
    </row>
    <row r="34" spans="1:14" ht="25.5" customHeight="1" x14ac:dyDescent="0.2">
      <c r="A34" s="87">
        <v>4</v>
      </c>
      <c r="B34" s="87"/>
      <c r="C34" s="87"/>
      <c r="D34" s="77" t="s">
        <v>70</v>
      </c>
      <c r="E34" s="61">
        <f t="shared" si="1"/>
        <v>1065.5371955670582</v>
      </c>
      <c r="F34" s="53">
        <v>8028.29</v>
      </c>
      <c r="G34" s="52">
        <v>0</v>
      </c>
      <c r="H34" s="53">
        <v>0</v>
      </c>
      <c r="I34" s="70">
        <v>0</v>
      </c>
      <c r="J34" s="82">
        <v>0</v>
      </c>
      <c r="K34" s="70">
        <v>0</v>
      </c>
      <c r="L34" s="82">
        <v>0</v>
      </c>
      <c r="M34" s="70">
        <v>0</v>
      </c>
      <c r="N34" s="82">
        <v>0</v>
      </c>
    </row>
    <row r="35" spans="1:14" ht="28" x14ac:dyDescent="0.2">
      <c r="A35" s="78">
        <v>42</v>
      </c>
      <c r="B35" s="79"/>
      <c r="C35" s="80"/>
      <c r="D35" s="77" t="s">
        <v>71</v>
      </c>
      <c r="E35" s="61">
        <f t="shared" si="1"/>
        <v>1065.5371955670582</v>
      </c>
      <c r="F35" s="53">
        <v>8028.29</v>
      </c>
      <c r="G35" s="52">
        <v>0</v>
      </c>
      <c r="H35" s="53">
        <v>0</v>
      </c>
      <c r="I35" s="70">
        <v>0</v>
      </c>
      <c r="J35" s="82">
        <v>0</v>
      </c>
      <c r="K35" s="70">
        <v>0</v>
      </c>
      <c r="L35" s="82">
        <v>0</v>
      </c>
      <c r="M35" s="70">
        <v>0</v>
      </c>
      <c r="N35" s="82">
        <v>0</v>
      </c>
    </row>
    <row r="36" spans="1:14" ht="15" x14ac:dyDescent="0.2">
      <c r="A36" s="85" t="s">
        <v>97</v>
      </c>
      <c r="B36" s="85"/>
      <c r="C36" s="85"/>
      <c r="D36" s="75" t="s">
        <v>98</v>
      </c>
      <c r="E36" s="61">
        <f t="shared" si="1"/>
        <v>41.762558895746238</v>
      </c>
      <c r="F36" s="53">
        <v>314.66000000000003</v>
      </c>
      <c r="G36" s="52">
        <v>0</v>
      </c>
      <c r="H36" s="53">
        <v>0</v>
      </c>
      <c r="I36" s="70">
        <v>0</v>
      </c>
      <c r="J36" s="82">
        <v>0</v>
      </c>
      <c r="K36" s="70">
        <v>0</v>
      </c>
      <c r="L36" s="82">
        <v>0</v>
      </c>
      <c r="M36" s="70">
        <v>0</v>
      </c>
      <c r="N36" s="82">
        <v>0</v>
      </c>
    </row>
    <row r="37" spans="1:14" ht="28" x14ac:dyDescent="0.2">
      <c r="A37" s="86" t="s">
        <v>88</v>
      </c>
      <c r="B37" s="86"/>
      <c r="C37" s="86"/>
      <c r="D37" s="76" t="s">
        <v>63</v>
      </c>
      <c r="E37" s="61">
        <f t="shared" si="1"/>
        <v>41.762558895746238</v>
      </c>
      <c r="F37" s="53">
        <v>314.66000000000003</v>
      </c>
      <c r="G37" s="52">
        <v>0</v>
      </c>
      <c r="H37" s="53">
        <v>0</v>
      </c>
      <c r="I37" s="70">
        <v>0</v>
      </c>
      <c r="J37" s="82">
        <v>0</v>
      </c>
      <c r="K37" s="70">
        <v>0</v>
      </c>
      <c r="L37" s="82">
        <v>0</v>
      </c>
      <c r="M37" s="70">
        <v>0</v>
      </c>
      <c r="N37" s="82">
        <v>0</v>
      </c>
    </row>
    <row r="38" spans="1:14" ht="15" customHeight="1" x14ac:dyDescent="0.2">
      <c r="A38" s="87">
        <v>3</v>
      </c>
      <c r="B38" s="87"/>
      <c r="C38" s="87"/>
      <c r="D38" s="77" t="s">
        <v>66</v>
      </c>
      <c r="E38" s="61">
        <f t="shared" si="1"/>
        <v>41.762558895746238</v>
      </c>
      <c r="F38" s="53">
        <v>314.66000000000003</v>
      </c>
      <c r="G38" s="52">
        <v>0</v>
      </c>
      <c r="H38" s="53">
        <v>0</v>
      </c>
      <c r="I38" s="70">
        <v>0</v>
      </c>
      <c r="J38" s="82">
        <v>0</v>
      </c>
      <c r="K38" s="70">
        <v>0</v>
      </c>
      <c r="L38" s="82">
        <v>0</v>
      </c>
      <c r="M38" s="70">
        <v>0</v>
      </c>
      <c r="N38" s="82">
        <v>0</v>
      </c>
    </row>
    <row r="39" spans="1:14" ht="15" customHeight="1" x14ac:dyDescent="0.2">
      <c r="A39" s="88">
        <v>32</v>
      </c>
      <c r="B39" s="88"/>
      <c r="C39" s="88"/>
      <c r="D39" s="77" t="s">
        <v>68</v>
      </c>
      <c r="E39" s="61">
        <f t="shared" si="1"/>
        <v>41.762558895746238</v>
      </c>
      <c r="F39" s="53">
        <v>314.66000000000003</v>
      </c>
      <c r="G39" s="52">
        <v>0</v>
      </c>
      <c r="H39" s="53">
        <v>0</v>
      </c>
      <c r="I39" s="70">
        <v>0</v>
      </c>
      <c r="J39" s="82">
        <v>0</v>
      </c>
      <c r="K39" s="70">
        <v>0</v>
      </c>
      <c r="L39" s="82">
        <v>0</v>
      </c>
      <c r="M39" s="70">
        <v>0</v>
      </c>
      <c r="N39" s="82">
        <v>0</v>
      </c>
    </row>
    <row r="40" spans="1:14" ht="15" customHeight="1" x14ac:dyDescent="0.2">
      <c r="A40" s="86" t="s">
        <v>96</v>
      </c>
      <c r="B40" s="86"/>
      <c r="C40" s="86"/>
      <c r="D40" s="76" t="s">
        <v>52</v>
      </c>
      <c r="E40" s="61">
        <v>0</v>
      </c>
      <c r="F40" s="53">
        <v>0</v>
      </c>
      <c r="G40" s="52">
        <v>0</v>
      </c>
      <c r="H40" s="53">
        <v>0</v>
      </c>
      <c r="I40" s="70">
        <v>0</v>
      </c>
      <c r="J40" s="82">
        <v>0</v>
      </c>
      <c r="K40" s="70">
        <v>0</v>
      </c>
      <c r="L40" s="82">
        <v>0</v>
      </c>
      <c r="M40" s="70">
        <v>0</v>
      </c>
      <c r="N40" s="82">
        <v>0</v>
      </c>
    </row>
    <row r="41" spans="1:14" ht="15" customHeight="1" x14ac:dyDescent="0.2">
      <c r="A41" s="87">
        <v>3</v>
      </c>
      <c r="B41" s="87"/>
      <c r="C41" s="87"/>
      <c r="D41" s="77" t="s">
        <v>66</v>
      </c>
      <c r="E41" s="61">
        <v>0</v>
      </c>
      <c r="F41" s="53">
        <v>0</v>
      </c>
      <c r="G41" s="52">
        <v>0</v>
      </c>
      <c r="H41" s="53">
        <v>0</v>
      </c>
      <c r="I41" s="70">
        <v>0</v>
      </c>
      <c r="J41" s="82">
        <v>0</v>
      </c>
      <c r="K41" s="70">
        <v>0</v>
      </c>
      <c r="L41" s="82">
        <v>0</v>
      </c>
      <c r="M41" s="70">
        <v>0</v>
      </c>
      <c r="N41" s="82">
        <v>0</v>
      </c>
    </row>
    <row r="42" spans="1:14" ht="15" customHeight="1" x14ac:dyDescent="0.2">
      <c r="A42" s="88">
        <v>32</v>
      </c>
      <c r="B42" s="88"/>
      <c r="C42" s="88"/>
      <c r="D42" s="77" t="s">
        <v>68</v>
      </c>
      <c r="E42" s="61">
        <v>0</v>
      </c>
      <c r="F42" s="53">
        <v>0</v>
      </c>
      <c r="G42" s="52">
        <v>0</v>
      </c>
      <c r="H42" s="53">
        <v>0</v>
      </c>
      <c r="I42" s="70">
        <v>0</v>
      </c>
      <c r="J42" s="82">
        <v>0</v>
      </c>
      <c r="K42" s="70">
        <v>0</v>
      </c>
      <c r="L42" s="82">
        <v>0</v>
      </c>
      <c r="M42" s="70">
        <v>0</v>
      </c>
      <c r="N42" s="82">
        <v>0</v>
      </c>
    </row>
    <row r="43" spans="1:14" ht="15" customHeight="1" x14ac:dyDescent="0.2">
      <c r="A43" s="85" t="s">
        <v>99</v>
      </c>
      <c r="B43" s="85"/>
      <c r="C43" s="85"/>
      <c r="D43" s="75" t="s">
        <v>85</v>
      </c>
      <c r="E43" s="61">
        <v>0</v>
      </c>
      <c r="F43" s="53">
        <v>0</v>
      </c>
      <c r="G43" s="52">
        <f t="shared" ref="G43:N43" si="2">SUM(G44,G50,G57,G73,G80,G87)</f>
        <v>223253.00999999998</v>
      </c>
      <c r="H43" s="53">
        <f t="shared" si="2"/>
        <v>1682100</v>
      </c>
      <c r="I43" s="52">
        <f t="shared" si="2"/>
        <v>215174</v>
      </c>
      <c r="J43" s="53">
        <f t="shared" si="2"/>
        <v>1621228.5299999998</v>
      </c>
      <c r="K43" s="52">
        <f t="shared" si="2"/>
        <v>215838</v>
      </c>
      <c r="L43" s="53">
        <f t="shared" si="2"/>
        <v>1626231.43</v>
      </c>
      <c r="M43" s="52">
        <f t="shared" si="2"/>
        <v>216502</v>
      </c>
      <c r="N43" s="53">
        <f t="shared" si="2"/>
        <v>1631234.3499999999</v>
      </c>
    </row>
    <row r="44" spans="1:14" ht="25.5" customHeight="1" x14ac:dyDescent="0.2">
      <c r="A44" s="85" t="s">
        <v>100</v>
      </c>
      <c r="B44" s="85"/>
      <c r="C44" s="85"/>
      <c r="D44" s="75" t="s">
        <v>87</v>
      </c>
      <c r="E44" s="61">
        <v>0</v>
      </c>
      <c r="F44" s="53">
        <v>0</v>
      </c>
      <c r="G44" s="52">
        <f t="shared" ref="G44:N44" si="3">SUM(G47:G49)</f>
        <v>198818.75999999998</v>
      </c>
      <c r="H44" s="53">
        <f t="shared" si="3"/>
        <v>1498000</v>
      </c>
      <c r="I44" s="52">
        <f t="shared" si="3"/>
        <v>174088</v>
      </c>
      <c r="J44" s="53">
        <f t="shared" si="3"/>
        <v>1311666.0399999998</v>
      </c>
      <c r="K44" s="52">
        <f t="shared" si="3"/>
        <v>174752</v>
      </c>
      <c r="L44" s="53">
        <f t="shared" si="3"/>
        <v>1316668.94</v>
      </c>
      <c r="M44" s="52">
        <f t="shared" si="3"/>
        <v>175416</v>
      </c>
      <c r="N44" s="53">
        <f t="shared" si="3"/>
        <v>1321671.8599999999</v>
      </c>
    </row>
    <row r="45" spans="1:14" ht="25.5" customHeight="1" x14ac:dyDescent="0.2">
      <c r="A45" s="86" t="s">
        <v>88</v>
      </c>
      <c r="B45" s="86"/>
      <c r="C45" s="86"/>
      <c r="D45" s="76" t="s">
        <v>63</v>
      </c>
      <c r="E45" s="61">
        <v>0</v>
      </c>
      <c r="F45" s="53">
        <v>0</v>
      </c>
      <c r="G45" s="52">
        <f t="shared" ref="G45:N45" si="4">SUM(G47:G49)</f>
        <v>198818.75999999998</v>
      </c>
      <c r="H45" s="53">
        <f t="shared" si="4"/>
        <v>1498000</v>
      </c>
      <c r="I45" s="52">
        <f t="shared" si="4"/>
        <v>174088</v>
      </c>
      <c r="J45" s="53">
        <f t="shared" si="4"/>
        <v>1311666.0399999998</v>
      </c>
      <c r="K45" s="52">
        <f t="shared" si="4"/>
        <v>174752</v>
      </c>
      <c r="L45" s="53">
        <f t="shared" si="4"/>
        <v>1316668.94</v>
      </c>
      <c r="M45" s="52">
        <f t="shared" si="4"/>
        <v>175416</v>
      </c>
      <c r="N45" s="53">
        <f t="shared" si="4"/>
        <v>1321671.8599999999</v>
      </c>
    </row>
    <row r="46" spans="1:14" ht="15" customHeight="1" x14ac:dyDescent="0.2">
      <c r="A46" s="87">
        <v>3</v>
      </c>
      <c r="B46" s="87"/>
      <c r="C46" s="87"/>
      <c r="D46" s="77" t="s">
        <v>66</v>
      </c>
      <c r="E46" s="61">
        <v>0</v>
      </c>
      <c r="F46" s="53">
        <v>0</v>
      </c>
      <c r="G46" s="52">
        <f t="shared" ref="G46:N46" si="5">SUM(G47:G49)</f>
        <v>198818.75999999998</v>
      </c>
      <c r="H46" s="53">
        <f t="shared" si="5"/>
        <v>1498000</v>
      </c>
      <c r="I46" s="52">
        <f t="shared" si="5"/>
        <v>174088</v>
      </c>
      <c r="J46" s="53">
        <f t="shared" si="5"/>
        <v>1311666.0399999998</v>
      </c>
      <c r="K46" s="52">
        <f t="shared" si="5"/>
        <v>174752</v>
      </c>
      <c r="L46" s="53">
        <f t="shared" si="5"/>
        <v>1316668.94</v>
      </c>
      <c r="M46" s="52">
        <f t="shared" si="5"/>
        <v>175416</v>
      </c>
      <c r="N46" s="53">
        <f t="shared" si="5"/>
        <v>1321671.8599999999</v>
      </c>
    </row>
    <row r="47" spans="1:14" ht="15" customHeight="1" x14ac:dyDescent="0.2">
      <c r="A47" s="88">
        <v>31</v>
      </c>
      <c r="B47" s="88"/>
      <c r="C47" s="88"/>
      <c r="D47" s="77" t="s">
        <v>67</v>
      </c>
      <c r="E47" s="61">
        <v>0</v>
      </c>
      <c r="F47" s="53">
        <v>0</v>
      </c>
      <c r="G47" s="52">
        <v>175990.44</v>
      </c>
      <c r="H47" s="53">
        <v>1326000</v>
      </c>
      <c r="I47" s="70">
        <v>139768</v>
      </c>
      <c r="J47" s="82">
        <v>1053081.99</v>
      </c>
      <c r="K47" s="70">
        <v>139768</v>
      </c>
      <c r="L47" s="82">
        <v>1053081.99</v>
      </c>
      <c r="M47" s="70">
        <v>139768</v>
      </c>
      <c r="N47" s="83">
        <v>1053081.99</v>
      </c>
    </row>
    <row r="48" spans="1:14" ht="15" customHeight="1" x14ac:dyDescent="0.2">
      <c r="A48" s="88">
        <v>32</v>
      </c>
      <c r="B48" s="88"/>
      <c r="C48" s="88"/>
      <c r="D48" s="77" t="s">
        <v>68</v>
      </c>
      <c r="E48" s="61">
        <v>0</v>
      </c>
      <c r="F48" s="53">
        <v>0</v>
      </c>
      <c r="G48" s="52">
        <v>22164.71</v>
      </c>
      <c r="H48" s="53">
        <v>167000</v>
      </c>
      <c r="I48" s="70">
        <v>33620</v>
      </c>
      <c r="J48" s="82">
        <v>253309.9</v>
      </c>
      <c r="K48" s="70">
        <v>34284</v>
      </c>
      <c r="L48" s="82">
        <v>258312.8</v>
      </c>
      <c r="M48" s="70">
        <v>34948</v>
      </c>
      <c r="N48" s="83">
        <v>263315.71999999997</v>
      </c>
    </row>
    <row r="49" spans="1:14" ht="15" x14ac:dyDescent="0.2">
      <c r="A49" s="78">
        <v>34</v>
      </c>
      <c r="B49" s="79"/>
      <c r="C49" s="80"/>
      <c r="D49" s="77" t="s">
        <v>69</v>
      </c>
      <c r="E49" s="61">
        <v>0</v>
      </c>
      <c r="F49" s="53">
        <v>0</v>
      </c>
      <c r="G49" s="52">
        <v>663.61</v>
      </c>
      <c r="H49" s="53">
        <v>5000</v>
      </c>
      <c r="I49" s="70">
        <v>700</v>
      </c>
      <c r="J49" s="82">
        <v>5274.15</v>
      </c>
      <c r="K49" s="70">
        <v>700</v>
      </c>
      <c r="L49" s="82">
        <v>5274.15</v>
      </c>
      <c r="M49" s="70">
        <v>700</v>
      </c>
      <c r="N49" s="83">
        <v>5274.15</v>
      </c>
    </row>
    <row r="50" spans="1:14" ht="15" x14ac:dyDescent="0.2">
      <c r="A50" s="85" t="s">
        <v>101</v>
      </c>
      <c r="B50" s="85"/>
      <c r="C50" s="85"/>
      <c r="D50" s="75" t="s">
        <v>90</v>
      </c>
      <c r="E50" s="61">
        <v>0</v>
      </c>
      <c r="F50" s="53">
        <v>0</v>
      </c>
      <c r="G50" s="52">
        <f t="shared" ref="G50:N50" si="6">SUM(G51,G54)</f>
        <v>1592.67</v>
      </c>
      <c r="H50" s="53">
        <f t="shared" si="6"/>
        <v>12000</v>
      </c>
      <c r="I50" s="52">
        <f t="shared" si="6"/>
        <v>3990</v>
      </c>
      <c r="J50" s="53">
        <f t="shared" si="6"/>
        <v>30062.66</v>
      </c>
      <c r="K50" s="52">
        <f t="shared" si="6"/>
        <v>3990</v>
      </c>
      <c r="L50" s="53">
        <f t="shared" si="6"/>
        <v>30062.66</v>
      </c>
      <c r="M50" s="52">
        <f t="shared" si="6"/>
        <v>3990</v>
      </c>
      <c r="N50" s="53">
        <f t="shared" si="6"/>
        <v>30062.66</v>
      </c>
    </row>
    <row r="51" spans="1:14" ht="28" x14ac:dyDescent="0.2">
      <c r="A51" s="86" t="s">
        <v>88</v>
      </c>
      <c r="B51" s="86"/>
      <c r="C51" s="86"/>
      <c r="D51" s="76" t="s">
        <v>63</v>
      </c>
      <c r="E51" s="61">
        <v>0</v>
      </c>
      <c r="F51" s="53">
        <v>0</v>
      </c>
      <c r="G51" s="52">
        <v>1592.67</v>
      </c>
      <c r="H51" s="53">
        <v>12000</v>
      </c>
      <c r="I51" s="70">
        <v>1600</v>
      </c>
      <c r="J51" s="82">
        <v>12055.2</v>
      </c>
      <c r="K51" s="70">
        <v>1600</v>
      </c>
      <c r="L51" s="82">
        <v>12055.2</v>
      </c>
      <c r="M51" s="70">
        <v>1600</v>
      </c>
      <c r="N51" s="83">
        <v>12055.2</v>
      </c>
    </row>
    <row r="52" spans="1:14" ht="25.5" customHeight="1" x14ac:dyDescent="0.2">
      <c r="A52" s="87">
        <v>4</v>
      </c>
      <c r="B52" s="87"/>
      <c r="C52" s="87"/>
      <c r="D52" s="77" t="s">
        <v>70</v>
      </c>
      <c r="E52" s="61">
        <v>0</v>
      </c>
      <c r="F52" s="53">
        <v>0</v>
      </c>
      <c r="G52" s="52">
        <v>1592.67</v>
      </c>
      <c r="H52" s="53">
        <v>12000</v>
      </c>
      <c r="I52" s="70">
        <v>1600</v>
      </c>
      <c r="J52" s="82">
        <v>12055.2</v>
      </c>
      <c r="K52" s="70">
        <v>1600</v>
      </c>
      <c r="L52" s="82">
        <v>12055.2</v>
      </c>
      <c r="M52" s="70">
        <v>1600</v>
      </c>
      <c r="N52" s="83">
        <v>12055.2</v>
      </c>
    </row>
    <row r="53" spans="1:14" ht="28" x14ac:dyDescent="0.2">
      <c r="A53" s="78">
        <v>42</v>
      </c>
      <c r="B53" s="79"/>
      <c r="C53" s="80"/>
      <c r="D53" s="77" t="s">
        <v>71</v>
      </c>
      <c r="E53" s="61">
        <v>0</v>
      </c>
      <c r="F53" s="53">
        <v>0</v>
      </c>
      <c r="G53" s="52">
        <v>1592.67</v>
      </c>
      <c r="H53" s="53">
        <v>12000</v>
      </c>
      <c r="I53" s="70">
        <v>1600</v>
      </c>
      <c r="J53" s="82">
        <v>12055.2</v>
      </c>
      <c r="K53" s="70">
        <v>1600</v>
      </c>
      <c r="L53" s="82">
        <v>12055.2</v>
      </c>
      <c r="M53" s="70">
        <v>1600</v>
      </c>
      <c r="N53" s="83">
        <v>12055.2</v>
      </c>
    </row>
    <row r="54" spans="1:14" ht="15" customHeight="1" x14ac:dyDescent="0.2">
      <c r="A54" s="86" t="s">
        <v>91</v>
      </c>
      <c r="B54" s="86"/>
      <c r="C54" s="86"/>
      <c r="D54" s="76" t="s">
        <v>50</v>
      </c>
      <c r="E54" s="61">
        <v>0</v>
      </c>
      <c r="F54" s="53">
        <v>0</v>
      </c>
      <c r="G54" s="52">
        <v>0</v>
      </c>
      <c r="H54" s="53">
        <v>0</v>
      </c>
      <c r="I54" s="70">
        <v>2390</v>
      </c>
      <c r="J54" s="82">
        <v>18007.46</v>
      </c>
      <c r="K54" s="70">
        <v>2390</v>
      </c>
      <c r="L54" s="82">
        <v>18007.46</v>
      </c>
      <c r="M54" s="70">
        <v>2390</v>
      </c>
      <c r="N54" s="83">
        <v>18007.46</v>
      </c>
    </row>
    <row r="55" spans="1:14" ht="25.5" customHeight="1" x14ac:dyDescent="0.2">
      <c r="A55" s="87">
        <v>4</v>
      </c>
      <c r="B55" s="87"/>
      <c r="C55" s="87"/>
      <c r="D55" s="77" t="s">
        <v>70</v>
      </c>
      <c r="E55" s="61">
        <v>0</v>
      </c>
      <c r="F55" s="53">
        <v>0</v>
      </c>
      <c r="G55" s="52">
        <v>0</v>
      </c>
      <c r="H55" s="53">
        <v>0</v>
      </c>
      <c r="I55" s="70">
        <v>2390</v>
      </c>
      <c r="J55" s="82">
        <v>18007.46</v>
      </c>
      <c r="K55" s="70">
        <v>2390</v>
      </c>
      <c r="L55" s="82">
        <v>18007.46</v>
      </c>
      <c r="M55" s="70">
        <v>2390</v>
      </c>
      <c r="N55" s="83">
        <v>18007.46</v>
      </c>
    </row>
    <row r="56" spans="1:14" ht="28" x14ac:dyDescent="0.2">
      <c r="A56" s="78">
        <v>42</v>
      </c>
      <c r="B56" s="79"/>
      <c r="C56" s="80"/>
      <c r="D56" s="77" t="s">
        <v>71</v>
      </c>
      <c r="E56" s="61">
        <v>0</v>
      </c>
      <c r="F56" s="53">
        <v>0</v>
      </c>
      <c r="G56" s="52">
        <v>0</v>
      </c>
      <c r="H56" s="53">
        <v>0</v>
      </c>
      <c r="I56" s="70">
        <v>2390</v>
      </c>
      <c r="J56" s="82">
        <v>18007.46</v>
      </c>
      <c r="K56" s="70">
        <v>2390</v>
      </c>
      <c r="L56" s="82">
        <v>18007.46</v>
      </c>
      <c r="M56" s="70">
        <v>2390</v>
      </c>
      <c r="N56" s="83">
        <v>18007.46</v>
      </c>
    </row>
    <row r="57" spans="1:14" ht="15" customHeight="1" x14ac:dyDescent="0.2">
      <c r="A57" s="85" t="s">
        <v>102</v>
      </c>
      <c r="B57" s="85"/>
      <c r="C57" s="85"/>
      <c r="D57" s="75" t="s">
        <v>93</v>
      </c>
      <c r="E57" s="61">
        <v>0</v>
      </c>
      <c r="F57" s="53">
        <v>0</v>
      </c>
      <c r="G57" s="52">
        <f t="shared" ref="G57:N57" si="7">SUM(G58,G61,G64,G67,G70)</f>
        <v>21248.920000000002</v>
      </c>
      <c r="H57" s="53">
        <f t="shared" si="7"/>
        <v>160100</v>
      </c>
      <c r="I57" s="52">
        <f t="shared" si="7"/>
        <v>27916</v>
      </c>
      <c r="J57" s="53">
        <f t="shared" si="7"/>
        <v>210333.1</v>
      </c>
      <c r="K57" s="52">
        <f t="shared" si="7"/>
        <v>27916</v>
      </c>
      <c r="L57" s="53">
        <f t="shared" si="7"/>
        <v>210333.1</v>
      </c>
      <c r="M57" s="52">
        <f t="shared" si="7"/>
        <v>27916</v>
      </c>
      <c r="N57" s="53">
        <f t="shared" si="7"/>
        <v>210333.1</v>
      </c>
    </row>
    <row r="58" spans="1:14" ht="28" x14ac:dyDescent="0.2">
      <c r="A58" s="86" t="s">
        <v>88</v>
      </c>
      <c r="B58" s="86"/>
      <c r="C58" s="86"/>
      <c r="D58" s="76" t="s">
        <v>63</v>
      </c>
      <c r="E58" s="61">
        <v>0</v>
      </c>
      <c r="F58" s="53">
        <v>0</v>
      </c>
      <c r="G58" s="52">
        <v>2654.46</v>
      </c>
      <c r="H58" s="53">
        <v>20000</v>
      </c>
      <c r="I58" s="70">
        <v>6635</v>
      </c>
      <c r="J58" s="82">
        <v>49991.41</v>
      </c>
      <c r="K58" s="70">
        <v>6635</v>
      </c>
      <c r="L58" s="82">
        <v>49991.41</v>
      </c>
      <c r="M58" s="70">
        <v>6635</v>
      </c>
      <c r="N58" s="83">
        <v>49991.41</v>
      </c>
    </row>
    <row r="59" spans="1:14" ht="25.5" customHeight="1" x14ac:dyDescent="0.2">
      <c r="A59" s="87">
        <v>4</v>
      </c>
      <c r="B59" s="87"/>
      <c r="C59" s="87"/>
      <c r="D59" s="77" t="s">
        <v>70</v>
      </c>
      <c r="E59" s="61">
        <v>0</v>
      </c>
      <c r="F59" s="53">
        <v>0</v>
      </c>
      <c r="G59" s="52">
        <v>2654.46</v>
      </c>
      <c r="H59" s="53">
        <v>20000</v>
      </c>
      <c r="I59" s="70">
        <v>6635</v>
      </c>
      <c r="J59" s="82">
        <v>49991.41</v>
      </c>
      <c r="K59" s="70">
        <v>6635</v>
      </c>
      <c r="L59" s="82">
        <v>49991.41</v>
      </c>
      <c r="M59" s="70">
        <v>6635</v>
      </c>
      <c r="N59" s="83">
        <v>49991.41</v>
      </c>
    </row>
    <row r="60" spans="1:14" ht="28" x14ac:dyDescent="0.2">
      <c r="A60" s="78">
        <v>42</v>
      </c>
      <c r="B60" s="79"/>
      <c r="C60" s="80"/>
      <c r="D60" s="77" t="s">
        <v>71</v>
      </c>
      <c r="E60" s="61">
        <v>0</v>
      </c>
      <c r="F60" s="53">
        <v>0</v>
      </c>
      <c r="G60" s="52">
        <v>2654.46</v>
      </c>
      <c r="H60" s="53">
        <v>20000</v>
      </c>
      <c r="I60" s="70">
        <v>6635</v>
      </c>
      <c r="J60" s="82">
        <v>49991.41</v>
      </c>
      <c r="K60" s="70">
        <v>6635</v>
      </c>
      <c r="L60" s="82">
        <v>49991.41</v>
      </c>
      <c r="M60" s="70">
        <v>6635</v>
      </c>
      <c r="N60" s="83">
        <v>49991.41</v>
      </c>
    </row>
    <row r="61" spans="1:14" ht="15" customHeight="1" x14ac:dyDescent="0.2">
      <c r="A61" s="86" t="s">
        <v>94</v>
      </c>
      <c r="B61" s="86"/>
      <c r="C61" s="86"/>
      <c r="D61" s="76" t="s">
        <v>57</v>
      </c>
      <c r="E61" s="61">
        <v>0</v>
      </c>
      <c r="F61" s="53">
        <v>0</v>
      </c>
      <c r="G61" s="52">
        <v>13.27</v>
      </c>
      <c r="H61" s="53">
        <v>100</v>
      </c>
      <c r="I61" s="70">
        <v>1</v>
      </c>
      <c r="J61" s="82">
        <v>7.53</v>
      </c>
      <c r="K61" s="70">
        <v>1</v>
      </c>
      <c r="L61" s="82">
        <v>7.53</v>
      </c>
      <c r="M61" s="70">
        <v>1</v>
      </c>
      <c r="N61" s="83">
        <v>7.53</v>
      </c>
    </row>
    <row r="62" spans="1:14" ht="15" x14ac:dyDescent="0.2">
      <c r="A62" s="87">
        <v>4</v>
      </c>
      <c r="B62" s="87"/>
      <c r="C62" s="87"/>
      <c r="D62" s="77" t="s">
        <v>70</v>
      </c>
      <c r="E62" s="61">
        <v>0</v>
      </c>
      <c r="F62" s="53">
        <v>0</v>
      </c>
      <c r="G62" s="52">
        <v>13.27</v>
      </c>
      <c r="H62" s="53">
        <v>100</v>
      </c>
      <c r="I62" s="70">
        <v>1</v>
      </c>
      <c r="J62" s="82">
        <v>7.53</v>
      </c>
      <c r="K62" s="70">
        <v>1</v>
      </c>
      <c r="L62" s="82">
        <v>7.53</v>
      </c>
      <c r="M62" s="70">
        <v>1</v>
      </c>
      <c r="N62" s="83">
        <v>7.53</v>
      </c>
    </row>
    <row r="63" spans="1:14" ht="28" x14ac:dyDescent="0.2">
      <c r="A63" s="78">
        <v>42</v>
      </c>
      <c r="B63" s="79"/>
      <c r="C63" s="80"/>
      <c r="D63" s="77" t="s">
        <v>71</v>
      </c>
      <c r="E63" s="61">
        <v>0</v>
      </c>
      <c r="F63" s="53">
        <v>0</v>
      </c>
      <c r="G63" s="52">
        <v>13.27</v>
      </c>
      <c r="H63" s="53">
        <v>100</v>
      </c>
      <c r="I63" s="70">
        <v>1</v>
      </c>
      <c r="J63" s="82">
        <v>7.53</v>
      </c>
      <c r="K63" s="70">
        <v>1</v>
      </c>
      <c r="L63" s="82">
        <v>7.53</v>
      </c>
      <c r="M63" s="70">
        <v>1</v>
      </c>
      <c r="N63" s="83">
        <v>7.53</v>
      </c>
    </row>
    <row r="64" spans="1:14" ht="15" customHeight="1" x14ac:dyDescent="0.2">
      <c r="A64" s="86" t="s">
        <v>95</v>
      </c>
      <c r="B64" s="86"/>
      <c r="C64" s="86"/>
      <c r="D64" s="76" t="s">
        <v>60</v>
      </c>
      <c r="E64" s="61">
        <v>0</v>
      </c>
      <c r="F64" s="53">
        <v>0</v>
      </c>
      <c r="G64" s="52">
        <v>3981.68</v>
      </c>
      <c r="H64" s="53">
        <v>30000</v>
      </c>
      <c r="I64" s="70">
        <v>3980</v>
      </c>
      <c r="J64" s="82">
        <v>29987.31</v>
      </c>
      <c r="K64" s="70">
        <v>3980</v>
      </c>
      <c r="L64" s="82">
        <v>29987.31</v>
      </c>
      <c r="M64" s="70">
        <v>3980</v>
      </c>
      <c r="N64" s="83">
        <v>29987.31</v>
      </c>
    </row>
    <row r="65" spans="1:14" ht="15" x14ac:dyDescent="0.2">
      <c r="A65" s="87">
        <v>4</v>
      </c>
      <c r="B65" s="87"/>
      <c r="C65" s="87"/>
      <c r="D65" s="77" t="s">
        <v>70</v>
      </c>
      <c r="E65" s="61">
        <v>0</v>
      </c>
      <c r="F65" s="53">
        <v>0</v>
      </c>
      <c r="G65" s="52">
        <v>3981.68</v>
      </c>
      <c r="H65" s="53">
        <v>30000</v>
      </c>
      <c r="I65" s="70">
        <v>3980</v>
      </c>
      <c r="J65" s="82">
        <v>29987.31</v>
      </c>
      <c r="K65" s="70">
        <v>3980</v>
      </c>
      <c r="L65" s="82">
        <v>29987.31</v>
      </c>
      <c r="M65" s="70">
        <v>3980</v>
      </c>
      <c r="N65" s="83">
        <v>29987.31</v>
      </c>
    </row>
    <row r="66" spans="1:14" ht="28" x14ac:dyDescent="0.2">
      <c r="A66" s="78">
        <v>42</v>
      </c>
      <c r="B66" s="79"/>
      <c r="C66" s="80"/>
      <c r="D66" s="77" t="s">
        <v>71</v>
      </c>
      <c r="E66" s="61">
        <v>0</v>
      </c>
      <c r="F66" s="53">
        <v>0</v>
      </c>
      <c r="G66" s="52">
        <v>3981.68</v>
      </c>
      <c r="H66" s="53">
        <v>30000</v>
      </c>
      <c r="I66" s="70">
        <v>3980</v>
      </c>
      <c r="J66" s="82">
        <v>29987.31</v>
      </c>
      <c r="K66" s="70">
        <v>3980</v>
      </c>
      <c r="L66" s="82">
        <v>29987.31</v>
      </c>
      <c r="M66" s="70">
        <v>3980</v>
      </c>
      <c r="N66" s="83">
        <v>29987.31</v>
      </c>
    </row>
    <row r="67" spans="1:14" ht="15" customHeight="1" x14ac:dyDescent="0.2">
      <c r="A67" s="86" t="s">
        <v>91</v>
      </c>
      <c r="B67" s="86"/>
      <c r="C67" s="86"/>
      <c r="D67" s="76" t="s">
        <v>50</v>
      </c>
      <c r="E67" s="61">
        <v>0</v>
      </c>
      <c r="F67" s="53">
        <v>0</v>
      </c>
      <c r="G67" s="52">
        <v>13272.28</v>
      </c>
      <c r="H67" s="53">
        <v>100000</v>
      </c>
      <c r="I67" s="70">
        <v>13300</v>
      </c>
      <c r="J67" s="82">
        <v>100208.85</v>
      </c>
      <c r="K67" s="70">
        <v>13300</v>
      </c>
      <c r="L67" s="82">
        <v>100208.85</v>
      </c>
      <c r="M67" s="70">
        <v>13300</v>
      </c>
      <c r="N67" s="83">
        <v>100208.85</v>
      </c>
    </row>
    <row r="68" spans="1:14" ht="25.5" customHeight="1" x14ac:dyDescent="0.2">
      <c r="A68" s="87">
        <v>4</v>
      </c>
      <c r="B68" s="87"/>
      <c r="C68" s="87"/>
      <c r="D68" s="77" t="s">
        <v>70</v>
      </c>
      <c r="E68" s="61">
        <v>0</v>
      </c>
      <c r="F68" s="53">
        <v>0</v>
      </c>
      <c r="G68" s="52">
        <v>13272.28</v>
      </c>
      <c r="H68" s="53">
        <v>100000</v>
      </c>
      <c r="I68" s="70">
        <v>13300</v>
      </c>
      <c r="J68" s="82">
        <v>100208.85</v>
      </c>
      <c r="K68" s="70">
        <v>13300</v>
      </c>
      <c r="L68" s="82">
        <v>100208.85</v>
      </c>
      <c r="M68" s="70">
        <v>13300</v>
      </c>
      <c r="N68" s="83">
        <v>100208.85</v>
      </c>
    </row>
    <row r="69" spans="1:14" ht="28" x14ac:dyDescent="0.2">
      <c r="A69" s="78">
        <v>42</v>
      </c>
      <c r="B69" s="79"/>
      <c r="C69" s="80"/>
      <c r="D69" s="77" t="s">
        <v>71</v>
      </c>
      <c r="E69" s="61">
        <v>0</v>
      </c>
      <c r="F69" s="53">
        <v>0</v>
      </c>
      <c r="G69" s="52">
        <v>13272.28</v>
      </c>
      <c r="H69" s="53">
        <v>100000</v>
      </c>
      <c r="I69" s="70">
        <v>13300</v>
      </c>
      <c r="J69" s="82">
        <v>100208.85</v>
      </c>
      <c r="K69" s="70">
        <v>13300</v>
      </c>
      <c r="L69" s="82">
        <v>100208.85</v>
      </c>
      <c r="M69" s="70">
        <v>13300</v>
      </c>
      <c r="N69" s="83">
        <v>100208.85</v>
      </c>
    </row>
    <row r="70" spans="1:14" ht="15" customHeight="1" x14ac:dyDescent="0.2">
      <c r="A70" s="86" t="s">
        <v>96</v>
      </c>
      <c r="B70" s="86"/>
      <c r="C70" s="86"/>
      <c r="D70" s="76" t="s">
        <v>52</v>
      </c>
      <c r="E70" s="61">
        <v>0</v>
      </c>
      <c r="F70" s="53">
        <v>0</v>
      </c>
      <c r="G70" s="52">
        <v>1327.23</v>
      </c>
      <c r="H70" s="53">
        <v>10000</v>
      </c>
      <c r="I70" s="70">
        <v>4000</v>
      </c>
      <c r="J70" s="82">
        <v>30138</v>
      </c>
      <c r="K70" s="70">
        <v>4000</v>
      </c>
      <c r="L70" s="82">
        <v>30138</v>
      </c>
      <c r="M70" s="70">
        <v>4000</v>
      </c>
      <c r="N70" s="83">
        <v>30138</v>
      </c>
    </row>
    <row r="71" spans="1:14" ht="25.5" customHeight="1" x14ac:dyDescent="0.2">
      <c r="A71" s="87">
        <v>4</v>
      </c>
      <c r="B71" s="87"/>
      <c r="C71" s="87"/>
      <c r="D71" s="77" t="s">
        <v>70</v>
      </c>
      <c r="E71" s="61">
        <v>0</v>
      </c>
      <c r="F71" s="53">
        <v>0</v>
      </c>
      <c r="G71" s="52">
        <v>1327.23</v>
      </c>
      <c r="H71" s="53">
        <v>10000</v>
      </c>
      <c r="I71" s="70">
        <v>4000</v>
      </c>
      <c r="J71" s="82">
        <v>30138</v>
      </c>
      <c r="K71" s="70">
        <v>4000</v>
      </c>
      <c r="L71" s="82">
        <v>30138</v>
      </c>
      <c r="M71" s="70">
        <v>4000</v>
      </c>
      <c r="N71" s="83">
        <v>30138</v>
      </c>
    </row>
    <row r="72" spans="1:14" ht="28" x14ac:dyDescent="0.2">
      <c r="A72" s="78">
        <v>42</v>
      </c>
      <c r="B72" s="79"/>
      <c r="C72" s="80"/>
      <c r="D72" s="77" t="s">
        <v>71</v>
      </c>
      <c r="E72" s="61">
        <v>0</v>
      </c>
      <c r="F72" s="53">
        <v>0</v>
      </c>
      <c r="G72" s="52">
        <v>1327.23</v>
      </c>
      <c r="H72" s="53">
        <v>10000</v>
      </c>
      <c r="I72" s="70">
        <v>4000</v>
      </c>
      <c r="J72" s="82">
        <v>30138</v>
      </c>
      <c r="K72" s="70">
        <v>4000</v>
      </c>
      <c r="L72" s="82">
        <v>30138</v>
      </c>
      <c r="M72" s="70">
        <v>4000</v>
      </c>
      <c r="N72" s="83">
        <v>30138</v>
      </c>
    </row>
    <row r="73" spans="1:14" ht="15" customHeight="1" x14ac:dyDescent="0.2">
      <c r="A73" s="85" t="s">
        <v>103</v>
      </c>
      <c r="B73" s="85"/>
      <c r="C73" s="85"/>
      <c r="D73" s="75" t="s">
        <v>98</v>
      </c>
      <c r="E73" s="61">
        <v>0</v>
      </c>
      <c r="F73" s="53">
        <v>0</v>
      </c>
      <c r="G73" s="52">
        <f t="shared" ref="G73:N73" si="8">SUM(G74,G77)</f>
        <v>663.61</v>
      </c>
      <c r="H73" s="53">
        <f t="shared" si="8"/>
        <v>5000</v>
      </c>
      <c r="I73" s="52">
        <f t="shared" si="8"/>
        <v>4560</v>
      </c>
      <c r="J73" s="53">
        <f t="shared" si="8"/>
        <v>34357.33</v>
      </c>
      <c r="K73" s="52">
        <f t="shared" si="8"/>
        <v>4560</v>
      </c>
      <c r="L73" s="53">
        <f t="shared" si="8"/>
        <v>34357.33</v>
      </c>
      <c r="M73" s="52">
        <f t="shared" si="8"/>
        <v>4560</v>
      </c>
      <c r="N73" s="53">
        <f t="shared" si="8"/>
        <v>34357.33</v>
      </c>
    </row>
    <row r="74" spans="1:14" ht="28" x14ac:dyDescent="0.2">
      <c r="A74" s="86" t="s">
        <v>88</v>
      </c>
      <c r="B74" s="86"/>
      <c r="C74" s="86"/>
      <c r="D74" s="76" t="s">
        <v>63</v>
      </c>
      <c r="E74" s="61">
        <v>0</v>
      </c>
      <c r="F74" s="53">
        <v>0</v>
      </c>
      <c r="G74" s="52">
        <v>663.61</v>
      </c>
      <c r="H74" s="53">
        <v>5000</v>
      </c>
      <c r="I74" s="70">
        <v>3900</v>
      </c>
      <c r="J74" s="82">
        <v>29384.560000000001</v>
      </c>
      <c r="K74" s="70">
        <v>3900</v>
      </c>
      <c r="L74" s="82">
        <v>29384.560000000001</v>
      </c>
      <c r="M74" s="70">
        <v>3900</v>
      </c>
      <c r="N74" s="83">
        <v>29384.560000000001</v>
      </c>
    </row>
    <row r="75" spans="1:14" ht="15" x14ac:dyDescent="0.2">
      <c r="A75" s="87">
        <v>3</v>
      </c>
      <c r="B75" s="87"/>
      <c r="C75" s="87"/>
      <c r="D75" s="77" t="s">
        <v>66</v>
      </c>
      <c r="E75" s="61">
        <v>0</v>
      </c>
      <c r="F75" s="53">
        <v>0</v>
      </c>
      <c r="G75" s="52">
        <v>663.61</v>
      </c>
      <c r="H75" s="53">
        <v>5000</v>
      </c>
      <c r="I75" s="70">
        <v>3900</v>
      </c>
      <c r="J75" s="82">
        <v>29384.560000000001</v>
      </c>
      <c r="K75" s="70">
        <v>3900</v>
      </c>
      <c r="L75" s="82">
        <v>29384.560000000001</v>
      </c>
      <c r="M75" s="70">
        <v>3900</v>
      </c>
      <c r="N75" s="83">
        <v>29384.560000000001</v>
      </c>
    </row>
    <row r="76" spans="1:14" ht="15" x14ac:dyDescent="0.2">
      <c r="A76" s="78">
        <v>32</v>
      </c>
      <c r="B76" s="79"/>
      <c r="C76" s="80"/>
      <c r="D76" s="77" t="s">
        <v>68</v>
      </c>
      <c r="E76" s="61">
        <v>0</v>
      </c>
      <c r="F76" s="53">
        <v>0</v>
      </c>
      <c r="G76" s="52">
        <v>663.61</v>
      </c>
      <c r="H76" s="53">
        <v>5000</v>
      </c>
      <c r="I76" s="70">
        <v>3900</v>
      </c>
      <c r="J76" s="82">
        <v>29384.560000000001</v>
      </c>
      <c r="K76" s="70">
        <v>3900</v>
      </c>
      <c r="L76" s="82">
        <v>29384.560000000001</v>
      </c>
      <c r="M76" s="70">
        <v>3900</v>
      </c>
      <c r="N76" s="83">
        <v>29384.560000000001</v>
      </c>
    </row>
    <row r="77" spans="1:14" ht="15" customHeight="1" x14ac:dyDescent="0.2">
      <c r="A77" s="86" t="s">
        <v>96</v>
      </c>
      <c r="B77" s="86"/>
      <c r="C77" s="86"/>
      <c r="D77" s="76" t="s">
        <v>52</v>
      </c>
      <c r="E77" s="61">
        <v>0</v>
      </c>
      <c r="F77" s="53">
        <v>0</v>
      </c>
      <c r="G77" s="52">
        <v>0</v>
      </c>
      <c r="H77" s="53">
        <v>0</v>
      </c>
      <c r="I77" s="70">
        <v>660</v>
      </c>
      <c r="J77" s="82">
        <v>4972.7700000000004</v>
      </c>
      <c r="K77" s="70">
        <v>660</v>
      </c>
      <c r="L77" s="82">
        <v>4972.7700000000004</v>
      </c>
      <c r="M77" s="70">
        <v>660</v>
      </c>
      <c r="N77" s="83">
        <v>4972.7700000000004</v>
      </c>
    </row>
    <row r="78" spans="1:14" ht="15" customHeight="1" x14ac:dyDescent="0.2">
      <c r="A78" s="87">
        <v>3</v>
      </c>
      <c r="B78" s="87"/>
      <c r="C78" s="87"/>
      <c r="D78" s="77" t="s">
        <v>66</v>
      </c>
      <c r="E78" s="61">
        <v>0</v>
      </c>
      <c r="F78" s="53">
        <v>0</v>
      </c>
      <c r="G78" s="52">
        <v>0</v>
      </c>
      <c r="H78" s="53">
        <v>0</v>
      </c>
      <c r="I78" s="70">
        <v>660</v>
      </c>
      <c r="J78" s="82">
        <v>4972.7700000000004</v>
      </c>
      <c r="K78" s="70">
        <v>660</v>
      </c>
      <c r="L78" s="82">
        <v>4972.7700000000004</v>
      </c>
      <c r="M78" s="70">
        <v>660</v>
      </c>
      <c r="N78" s="83">
        <v>4972.7700000000004</v>
      </c>
    </row>
    <row r="79" spans="1:14" ht="15" customHeight="1" x14ac:dyDescent="0.2">
      <c r="A79" s="88">
        <v>32</v>
      </c>
      <c r="B79" s="88"/>
      <c r="C79" s="88"/>
      <c r="D79" s="77" t="s">
        <v>68</v>
      </c>
      <c r="E79" s="61">
        <v>0</v>
      </c>
      <c r="F79" s="53">
        <v>0</v>
      </c>
      <c r="G79" s="52">
        <v>0</v>
      </c>
      <c r="H79" s="53">
        <v>0</v>
      </c>
      <c r="I79" s="70">
        <v>660</v>
      </c>
      <c r="J79" s="82">
        <v>4972.7700000000004</v>
      </c>
      <c r="K79" s="70">
        <v>660</v>
      </c>
      <c r="L79" s="82">
        <v>4972.7700000000004</v>
      </c>
      <c r="M79" s="70">
        <v>660</v>
      </c>
      <c r="N79" s="83">
        <v>4972.7700000000004</v>
      </c>
    </row>
    <row r="80" spans="1:14" ht="15" customHeight="1" x14ac:dyDescent="0.2">
      <c r="A80" s="85" t="s">
        <v>104</v>
      </c>
      <c r="B80" s="85"/>
      <c r="C80" s="85"/>
      <c r="D80" s="75" t="s">
        <v>105</v>
      </c>
      <c r="E80" s="61">
        <v>0</v>
      </c>
      <c r="F80" s="53">
        <v>0</v>
      </c>
      <c r="G80" s="52">
        <f t="shared" ref="G80:N80" si="9">SUM(G81,G84)</f>
        <v>663.61</v>
      </c>
      <c r="H80" s="53">
        <f t="shared" si="9"/>
        <v>5000</v>
      </c>
      <c r="I80" s="52">
        <f t="shared" si="9"/>
        <v>2630</v>
      </c>
      <c r="J80" s="53">
        <f t="shared" si="9"/>
        <v>19815.739999999998</v>
      </c>
      <c r="K80" s="52">
        <f t="shared" si="9"/>
        <v>2630</v>
      </c>
      <c r="L80" s="53">
        <f t="shared" si="9"/>
        <v>19815.739999999998</v>
      </c>
      <c r="M80" s="52">
        <f t="shared" si="9"/>
        <v>2630</v>
      </c>
      <c r="N80" s="53">
        <f t="shared" si="9"/>
        <v>19815.739999999998</v>
      </c>
    </row>
    <row r="81" spans="1:14" ht="28" x14ac:dyDescent="0.2">
      <c r="A81" s="86" t="s">
        <v>88</v>
      </c>
      <c r="B81" s="86"/>
      <c r="C81" s="86"/>
      <c r="D81" s="76" t="s">
        <v>63</v>
      </c>
      <c r="E81" s="61">
        <v>0</v>
      </c>
      <c r="F81" s="53">
        <v>0</v>
      </c>
      <c r="G81" s="52">
        <v>663.61</v>
      </c>
      <c r="H81" s="53">
        <v>5000</v>
      </c>
      <c r="I81" s="70">
        <v>1970</v>
      </c>
      <c r="J81" s="82">
        <v>14842.97</v>
      </c>
      <c r="K81" s="70">
        <v>1970</v>
      </c>
      <c r="L81" s="82">
        <v>14842.97</v>
      </c>
      <c r="M81" s="70">
        <v>1970</v>
      </c>
      <c r="N81" s="83">
        <v>14842.97</v>
      </c>
    </row>
    <row r="82" spans="1:14" ht="15" customHeight="1" x14ac:dyDescent="0.2">
      <c r="A82" s="87">
        <v>3</v>
      </c>
      <c r="B82" s="87"/>
      <c r="C82" s="87"/>
      <c r="D82" s="77" t="s">
        <v>66</v>
      </c>
      <c r="E82" s="61">
        <v>0</v>
      </c>
      <c r="F82" s="53">
        <v>0</v>
      </c>
      <c r="G82" s="52">
        <v>663.61</v>
      </c>
      <c r="H82" s="53">
        <v>5000</v>
      </c>
      <c r="I82" s="70">
        <v>1970</v>
      </c>
      <c r="J82" s="82">
        <v>14842.97</v>
      </c>
      <c r="K82" s="70">
        <v>1970</v>
      </c>
      <c r="L82" s="82">
        <v>14842.97</v>
      </c>
      <c r="M82" s="70">
        <v>1970</v>
      </c>
      <c r="N82" s="83">
        <v>14842.97</v>
      </c>
    </row>
    <row r="83" spans="1:14" ht="15" x14ac:dyDescent="0.2">
      <c r="A83" s="78">
        <v>32</v>
      </c>
      <c r="B83" s="79"/>
      <c r="C83" s="80"/>
      <c r="D83" s="77" t="s">
        <v>68</v>
      </c>
      <c r="E83" s="61">
        <v>0</v>
      </c>
      <c r="F83" s="53">
        <v>0</v>
      </c>
      <c r="G83" s="52">
        <v>663.61</v>
      </c>
      <c r="H83" s="53">
        <v>5000</v>
      </c>
      <c r="I83" s="70">
        <v>1970</v>
      </c>
      <c r="J83" s="82">
        <v>14842.97</v>
      </c>
      <c r="K83" s="70">
        <v>1970</v>
      </c>
      <c r="L83" s="82">
        <v>14842.97</v>
      </c>
      <c r="M83" s="70">
        <v>1970</v>
      </c>
      <c r="N83" s="83">
        <v>14842.97</v>
      </c>
    </row>
    <row r="84" spans="1:14" ht="15" customHeight="1" x14ac:dyDescent="0.2">
      <c r="A84" s="86" t="s">
        <v>96</v>
      </c>
      <c r="B84" s="86"/>
      <c r="C84" s="86"/>
      <c r="D84" s="76" t="s">
        <v>52</v>
      </c>
      <c r="E84" s="61">
        <v>0</v>
      </c>
      <c r="F84" s="53">
        <v>0</v>
      </c>
      <c r="G84" s="52">
        <v>0</v>
      </c>
      <c r="H84" s="53">
        <v>0</v>
      </c>
      <c r="I84" s="70">
        <v>660</v>
      </c>
      <c r="J84" s="82">
        <v>4972.7700000000004</v>
      </c>
      <c r="K84" s="70">
        <v>660</v>
      </c>
      <c r="L84" s="82">
        <v>4972.7700000000004</v>
      </c>
      <c r="M84" s="70">
        <v>660</v>
      </c>
      <c r="N84" s="83">
        <v>4972.7700000000004</v>
      </c>
    </row>
    <row r="85" spans="1:14" ht="15" customHeight="1" x14ac:dyDescent="0.2">
      <c r="A85" s="87">
        <v>3</v>
      </c>
      <c r="B85" s="87"/>
      <c r="C85" s="87"/>
      <c r="D85" s="77" t="s">
        <v>66</v>
      </c>
      <c r="E85" s="61">
        <v>0</v>
      </c>
      <c r="F85" s="53">
        <v>0</v>
      </c>
      <c r="G85" s="52">
        <v>0</v>
      </c>
      <c r="H85" s="53">
        <v>0</v>
      </c>
      <c r="I85" s="70">
        <v>660</v>
      </c>
      <c r="J85" s="82">
        <v>4972.7700000000004</v>
      </c>
      <c r="K85" s="70">
        <v>660</v>
      </c>
      <c r="L85" s="82">
        <v>4972.7700000000004</v>
      </c>
      <c r="M85" s="70">
        <v>660</v>
      </c>
      <c r="N85" s="83">
        <v>4972.7700000000004</v>
      </c>
    </row>
    <row r="86" spans="1:14" ht="15" x14ac:dyDescent="0.2">
      <c r="A86" s="88">
        <v>32</v>
      </c>
      <c r="B86" s="88"/>
      <c r="C86" s="88"/>
      <c r="D86" s="77" t="s">
        <v>68</v>
      </c>
      <c r="E86" s="61">
        <v>0</v>
      </c>
      <c r="F86" s="53">
        <v>0</v>
      </c>
      <c r="G86" s="52">
        <v>0</v>
      </c>
      <c r="H86" s="53">
        <v>0</v>
      </c>
      <c r="I86" s="70">
        <v>660</v>
      </c>
      <c r="J86" s="82">
        <v>4972.7700000000004</v>
      </c>
      <c r="K86" s="70">
        <v>660</v>
      </c>
      <c r="L86" s="82">
        <v>4972.7700000000004</v>
      </c>
      <c r="M86" s="70">
        <v>660</v>
      </c>
      <c r="N86" s="83">
        <v>4972.7700000000004</v>
      </c>
    </row>
    <row r="87" spans="1:14" ht="15" customHeight="1" x14ac:dyDescent="0.2">
      <c r="A87" s="85" t="s">
        <v>106</v>
      </c>
      <c r="B87" s="85"/>
      <c r="C87" s="85"/>
      <c r="D87" s="75" t="s">
        <v>107</v>
      </c>
      <c r="E87" s="61">
        <v>0</v>
      </c>
      <c r="F87" s="53">
        <v>0</v>
      </c>
      <c r="G87" s="52">
        <f t="shared" ref="G87:N87" si="10">SUM(G88,G91)</f>
        <v>265.44</v>
      </c>
      <c r="H87" s="53">
        <f t="shared" si="10"/>
        <v>2000</v>
      </c>
      <c r="I87" s="52">
        <f t="shared" si="10"/>
        <v>1990</v>
      </c>
      <c r="J87" s="53">
        <f t="shared" si="10"/>
        <v>14993.66</v>
      </c>
      <c r="K87" s="52">
        <f t="shared" si="10"/>
        <v>1990</v>
      </c>
      <c r="L87" s="53">
        <f t="shared" si="10"/>
        <v>14993.66</v>
      </c>
      <c r="M87" s="52">
        <f t="shared" si="10"/>
        <v>1990</v>
      </c>
      <c r="N87" s="53">
        <f t="shared" si="10"/>
        <v>14993.66</v>
      </c>
    </row>
    <row r="88" spans="1:14" ht="28" x14ac:dyDescent="0.2">
      <c r="A88" s="86" t="s">
        <v>88</v>
      </c>
      <c r="B88" s="86"/>
      <c r="C88" s="86"/>
      <c r="D88" s="76" t="s">
        <v>63</v>
      </c>
      <c r="E88" s="61">
        <v>0</v>
      </c>
      <c r="F88" s="53">
        <v>0</v>
      </c>
      <c r="G88" s="52">
        <v>265.44</v>
      </c>
      <c r="H88" s="53">
        <v>2000</v>
      </c>
      <c r="I88" s="70">
        <v>1600</v>
      </c>
      <c r="J88" s="82">
        <v>12055.2</v>
      </c>
      <c r="K88" s="70">
        <v>1600</v>
      </c>
      <c r="L88" s="82">
        <v>12055.2</v>
      </c>
      <c r="M88" s="70">
        <v>1600</v>
      </c>
      <c r="N88" s="83">
        <v>12055.2</v>
      </c>
    </row>
    <row r="89" spans="1:14" ht="15" x14ac:dyDescent="0.2">
      <c r="A89" s="87">
        <v>3</v>
      </c>
      <c r="B89" s="87"/>
      <c r="C89" s="87"/>
      <c r="D89" s="77" t="s">
        <v>66</v>
      </c>
      <c r="E89" s="61">
        <v>0</v>
      </c>
      <c r="F89" s="53">
        <v>0</v>
      </c>
      <c r="G89" s="52">
        <v>265.44</v>
      </c>
      <c r="H89" s="53">
        <v>2000</v>
      </c>
      <c r="I89" s="70">
        <v>1600</v>
      </c>
      <c r="J89" s="82">
        <v>12055.2</v>
      </c>
      <c r="K89" s="70">
        <v>1600</v>
      </c>
      <c r="L89" s="82">
        <v>12055.2</v>
      </c>
      <c r="M89" s="70">
        <v>1600</v>
      </c>
      <c r="N89" s="83">
        <v>12055.2</v>
      </c>
    </row>
    <row r="90" spans="1:14" ht="15" customHeight="1" x14ac:dyDescent="0.2">
      <c r="A90" s="88">
        <v>32</v>
      </c>
      <c r="B90" s="88"/>
      <c r="C90" s="88"/>
      <c r="D90" s="77" t="s">
        <v>68</v>
      </c>
      <c r="E90" s="61">
        <v>0</v>
      </c>
      <c r="F90" s="53">
        <v>0</v>
      </c>
      <c r="G90" s="52">
        <v>265.44</v>
      </c>
      <c r="H90" s="53">
        <v>2000</v>
      </c>
      <c r="I90" s="70">
        <v>1600</v>
      </c>
      <c r="J90" s="82">
        <v>12055.2</v>
      </c>
      <c r="K90" s="70">
        <v>1600</v>
      </c>
      <c r="L90" s="82">
        <v>12055.2</v>
      </c>
      <c r="M90" s="70">
        <v>1600</v>
      </c>
      <c r="N90" s="83">
        <v>12055.2</v>
      </c>
    </row>
    <row r="91" spans="1:14" ht="15" customHeight="1" x14ac:dyDescent="0.2">
      <c r="A91" s="86" t="s">
        <v>108</v>
      </c>
      <c r="B91" s="86"/>
      <c r="C91" s="86"/>
      <c r="D91" s="76" t="s">
        <v>54</v>
      </c>
      <c r="E91" s="61">
        <v>0</v>
      </c>
      <c r="F91" s="53">
        <v>0</v>
      </c>
      <c r="G91" s="52">
        <v>0</v>
      </c>
      <c r="H91" s="53">
        <v>0</v>
      </c>
      <c r="I91" s="70">
        <v>390</v>
      </c>
      <c r="J91" s="82">
        <v>2938.46</v>
      </c>
      <c r="K91" s="70">
        <v>390</v>
      </c>
      <c r="L91" s="82">
        <v>2938.46</v>
      </c>
      <c r="M91" s="70">
        <v>390</v>
      </c>
      <c r="N91" s="83">
        <v>2938.46</v>
      </c>
    </row>
    <row r="92" spans="1:14" ht="15" customHeight="1" x14ac:dyDescent="0.2">
      <c r="A92" s="87">
        <v>3</v>
      </c>
      <c r="B92" s="87"/>
      <c r="C92" s="87"/>
      <c r="D92" s="77" t="s">
        <v>66</v>
      </c>
      <c r="E92" s="61">
        <v>0</v>
      </c>
      <c r="F92" s="53">
        <v>0</v>
      </c>
      <c r="G92" s="52">
        <v>0</v>
      </c>
      <c r="H92" s="53">
        <v>0</v>
      </c>
      <c r="I92" s="70">
        <v>390</v>
      </c>
      <c r="J92" s="82">
        <v>2938.46</v>
      </c>
      <c r="K92" s="70">
        <v>390</v>
      </c>
      <c r="L92" s="82">
        <v>2938.46</v>
      </c>
      <c r="M92" s="70">
        <v>390</v>
      </c>
      <c r="N92" s="83">
        <v>2938.46</v>
      </c>
    </row>
    <row r="93" spans="1:14" ht="15" customHeight="1" x14ac:dyDescent="0.2">
      <c r="A93" s="88">
        <v>32</v>
      </c>
      <c r="B93" s="88"/>
      <c r="C93" s="88"/>
      <c r="D93" s="77" t="s">
        <v>68</v>
      </c>
      <c r="E93" s="61">
        <v>0</v>
      </c>
      <c r="F93" s="53">
        <v>0</v>
      </c>
      <c r="G93" s="52">
        <v>0</v>
      </c>
      <c r="H93" s="53">
        <v>0</v>
      </c>
      <c r="I93" s="70">
        <v>390</v>
      </c>
      <c r="J93" s="82">
        <v>2938.46</v>
      </c>
      <c r="K93" s="70">
        <v>390</v>
      </c>
      <c r="L93" s="82">
        <v>2938.46</v>
      </c>
      <c r="M93" s="70">
        <v>390</v>
      </c>
      <c r="N93" s="83">
        <v>2938.46</v>
      </c>
    </row>
    <row r="95" spans="1:14" ht="15" customHeight="1" x14ac:dyDescent="0.2">
      <c r="A95" s="48" t="s">
        <v>72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</row>
  </sheetData>
  <mergeCells count="74">
    <mergeCell ref="A93:C93"/>
    <mergeCell ref="A95:N95"/>
    <mergeCell ref="A87:C87"/>
    <mergeCell ref="A88:C88"/>
    <mergeCell ref="A89:C89"/>
    <mergeCell ref="A90:C90"/>
    <mergeCell ref="A91:C91"/>
    <mergeCell ref="A92:C92"/>
    <mergeCell ref="A80:C80"/>
    <mergeCell ref="A81:C81"/>
    <mergeCell ref="A82:C82"/>
    <mergeCell ref="A84:C84"/>
    <mergeCell ref="A85:C85"/>
    <mergeCell ref="A86:C86"/>
    <mergeCell ref="A73:C73"/>
    <mergeCell ref="A74:C74"/>
    <mergeCell ref="A75:C75"/>
    <mergeCell ref="A77:C77"/>
    <mergeCell ref="A78:C78"/>
    <mergeCell ref="A79:C79"/>
    <mergeCell ref="A64:C64"/>
    <mergeCell ref="A65:C65"/>
    <mergeCell ref="A67:C67"/>
    <mergeCell ref="A68:C68"/>
    <mergeCell ref="A70:C70"/>
    <mergeCell ref="A71:C71"/>
    <mergeCell ref="A55:C55"/>
    <mergeCell ref="A57:C57"/>
    <mergeCell ref="A58:C58"/>
    <mergeCell ref="A59:C59"/>
    <mergeCell ref="A61:C61"/>
    <mergeCell ref="A62:C62"/>
    <mergeCell ref="A47:C47"/>
    <mergeCell ref="A48:C48"/>
    <mergeCell ref="A50:C50"/>
    <mergeCell ref="A51:C51"/>
    <mergeCell ref="A52:C52"/>
    <mergeCell ref="A54:C54"/>
    <mergeCell ref="A41:C41"/>
    <mergeCell ref="A42:C42"/>
    <mergeCell ref="A43:C43"/>
    <mergeCell ref="A44:C44"/>
    <mergeCell ref="A45:C45"/>
    <mergeCell ref="A46:C46"/>
    <mergeCell ref="A34:C34"/>
    <mergeCell ref="A36:C36"/>
    <mergeCell ref="A37:C37"/>
    <mergeCell ref="A38:C38"/>
    <mergeCell ref="A39:C39"/>
    <mergeCell ref="A40:C40"/>
    <mergeCell ref="A25:C25"/>
    <mergeCell ref="A27:C27"/>
    <mergeCell ref="A28:C28"/>
    <mergeCell ref="A30:C30"/>
    <mergeCell ref="A31:C31"/>
    <mergeCell ref="A33:C33"/>
    <mergeCell ref="A17:C17"/>
    <mergeCell ref="A18:C18"/>
    <mergeCell ref="A20:C20"/>
    <mergeCell ref="A21:C21"/>
    <mergeCell ref="A22:C22"/>
    <mergeCell ref="A24:C24"/>
    <mergeCell ref="A9:C9"/>
    <mergeCell ref="A10:C10"/>
    <mergeCell ref="A11:C11"/>
    <mergeCell ref="A13:C13"/>
    <mergeCell ref="A14:C14"/>
    <mergeCell ref="A15:C15"/>
    <mergeCell ref="A1:N1"/>
    <mergeCell ref="A3:N3"/>
    <mergeCell ref="A5:C5"/>
    <mergeCell ref="A6:C6"/>
    <mergeCell ref="A7:C7"/>
    <mergeCell ref="A8:C8"/>
  </mergeCells>
  <pageMargins left="0.70000000000000007" right="0.70000000000000007" top="1.1437007874015752" bottom="1.1437007874015752" header="0.75000000000000011" footer="0.75000000000000011"/>
  <pageSetup paperSize="0" scale="67" fitToWidth="0" fitToHeight="0" orientation="landscape" horizontalDpi="0" verticalDpi="0" copies="0"/>
  <headerFooter alignWithMargins="0">
    <oddHeader>&amp;CGRAD ŽUPANJA
Proračunski korisnik - GRADSKA KNJIŽNICA ŽUPANJA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SAŽETAK</vt:lpstr>
      <vt:lpstr>_Račun_prihoda_i_rashoda</vt:lpstr>
      <vt:lpstr>Rashodi_prema_funkcijskoj_kl</vt:lpstr>
      <vt:lpstr>Račun_financiranja</vt:lpstr>
      <vt:lpstr>POSEBNI_DIO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3</cp:revision>
  <cp:lastPrinted>2022-12-29T16:19:28Z</cp:lastPrinted>
  <dcterms:created xsi:type="dcterms:W3CDTF">2023-01-19T11:25:10Z</dcterms:created>
  <dcterms:modified xsi:type="dcterms:W3CDTF">2023-01-19T11:25:10Z</dcterms:modified>
</cp:coreProperties>
</file>